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9040" windowHeight="15990"/>
  </bookViews>
  <sheets>
    <sheet name="Прайс" sheetId="1" r:id="rId1"/>
  </sheets>
  <externalReferences>
    <externalReference r:id="rId2"/>
  </externalReferences>
  <definedNames>
    <definedName name="_xlnm.Print_Titles" localSheetId="0">Прайс!$7:$7</definedName>
  </definedNames>
  <calcPr calcId="14562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77" i="1" l="1"/>
  <c r="J77" i="1"/>
  <c r="E77" i="1"/>
  <c r="C77" i="1"/>
  <c r="K150" i="1" l="1"/>
  <c r="K192" i="1"/>
  <c r="K204" i="1"/>
  <c r="K193" i="1" l="1"/>
  <c r="K194" i="1"/>
  <c r="K195" i="1"/>
  <c r="K196" i="1"/>
  <c r="K197" i="1"/>
  <c r="K198" i="1"/>
  <c r="K199" i="1"/>
  <c r="K31" i="1" l="1"/>
  <c r="K32" i="1"/>
  <c r="K33" i="1"/>
  <c r="K34" i="1"/>
  <c r="K28" i="1"/>
  <c r="K217" i="1" l="1"/>
  <c r="J217" i="1"/>
  <c r="J213" i="1"/>
  <c r="J209" i="1"/>
  <c r="J205" i="1"/>
  <c r="K11" i="1" l="1"/>
  <c r="J11" i="1"/>
  <c r="K216" i="1" l="1"/>
  <c r="K213" i="1" l="1"/>
  <c r="K209" i="1"/>
  <c r="K205" i="1"/>
  <c r="K202" i="1" l="1"/>
  <c r="K225" i="1" l="1"/>
  <c r="K226" i="1"/>
  <c r="K224" i="1"/>
  <c r="K218" i="1"/>
  <c r="K206" i="1"/>
  <c r="K207" i="1"/>
  <c r="K208" i="1"/>
  <c r="K210" i="1"/>
  <c r="K211" i="1"/>
  <c r="K212" i="1"/>
  <c r="K203" i="1"/>
  <c r="K186" i="1"/>
  <c r="K187" i="1"/>
  <c r="K188" i="1"/>
  <c r="K189" i="1"/>
  <c r="K185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34" i="1"/>
  <c r="K123" i="1"/>
  <c r="K124" i="1"/>
  <c r="K125" i="1"/>
  <c r="K126" i="1"/>
  <c r="K127" i="1"/>
  <c r="K128" i="1"/>
  <c r="K129" i="1"/>
  <c r="K130" i="1"/>
  <c r="K131" i="1"/>
  <c r="K122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37" i="1"/>
  <c r="K17" i="1"/>
  <c r="K18" i="1"/>
  <c r="K19" i="1"/>
  <c r="K20" i="1"/>
  <c r="K21" i="1"/>
  <c r="K22" i="1"/>
  <c r="K23" i="1"/>
  <c r="K24" i="1"/>
  <c r="K25" i="1"/>
  <c r="K26" i="1"/>
  <c r="K27" i="1"/>
  <c r="K10" i="1"/>
  <c r="K12" i="1"/>
  <c r="K13" i="1"/>
  <c r="K14" i="1"/>
  <c r="K15" i="1"/>
  <c r="K16" i="1"/>
  <c r="K9" i="1"/>
  <c r="J203" i="1"/>
  <c r="J204" i="1"/>
  <c r="J206" i="1"/>
  <c r="J207" i="1"/>
  <c r="J208" i="1"/>
  <c r="J210" i="1"/>
  <c r="J211" i="1"/>
  <c r="J212" i="1"/>
  <c r="J202" i="1"/>
  <c r="J156" i="1"/>
  <c r="E156" i="1"/>
  <c r="D156" i="1"/>
  <c r="C156" i="1" s="1"/>
  <c r="B156" i="1"/>
  <c r="J63" i="1"/>
  <c r="E63" i="1"/>
  <c r="D63" i="1"/>
  <c r="C63" i="1" s="1"/>
  <c r="B63" i="1"/>
  <c r="J65" i="1"/>
  <c r="J106" i="1"/>
  <c r="J27" i="1"/>
  <c r="E27" i="1"/>
  <c r="C27" i="1"/>
  <c r="J15" i="1"/>
  <c r="J14" i="1"/>
  <c r="E14" i="1"/>
  <c r="C14" i="1"/>
  <c r="J193" i="1" l="1"/>
  <c r="J194" i="1"/>
  <c r="J195" i="1"/>
  <c r="J225" i="1" l="1"/>
  <c r="J226" i="1"/>
  <c r="J224" i="1"/>
  <c r="J218" i="1"/>
  <c r="J216" i="1"/>
  <c r="J197" i="1"/>
  <c r="J198" i="1"/>
  <c r="J199" i="1"/>
  <c r="J192" i="1"/>
  <c r="J186" i="1"/>
  <c r="J187" i="1"/>
  <c r="J188" i="1"/>
  <c r="J189" i="1"/>
  <c r="J185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34" i="1"/>
  <c r="J123" i="1"/>
  <c r="J124" i="1"/>
  <c r="J125" i="1"/>
  <c r="J126" i="1"/>
  <c r="J127" i="1"/>
  <c r="J128" i="1"/>
  <c r="J129" i="1"/>
  <c r="J130" i="1"/>
  <c r="J131" i="1"/>
  <c r="J122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4" i="1"/>
  <c r="J66" i="1"/>
  <c r="J67" i="1"/>
  <c r="J68" i="1"/>
  <c r="J69" i="1"/>
  <c r="J70" i="1"/>
  <c r="J71" i="1"/>
  <c r="J72" i="1"/>
  <c r="J73" i="1"/>
  <c r="J74" i="1"/>
  <c r="J75" i="1"/>
  <c r="J76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37" i="1"/>
  <c r="J32" i="1"/>
  <c r="J33" i="1"/>
  <c r="J34" i="1"/>
  <c r="J31" i="1"/>
  <c r="J10" i="1"/>
  <c r="J12" i="1"/>
  <c r="J13" i="1"/>
  <c r="J16" i="1"/>
  <c r="J17" i="1"/>
  <c r="J18" i="1"/>
  <c r="J19" i="1"/>
  <c r="J20" i="1"/>
  <c r="J21" i="1"/>
  <c r="J22" i="1"/>
  <c r="J23" i="1"/>
  <c r="J24" i="1"/>
  <c r="J25" i="1"/>
  <c r="J26" i="1"/>
  <c r="J28" i="1"/>
  <c r="J9" i="1"/>
  <c r="J196" i="1"/>
  <c r="E226" i="1" l="1"/>
  <c r="E225" i="1"/>
  <c r="E224" i="1"/>
  <c r="E189" i="1"/>
  <c r="B42" i="1" l="1"/>
  <c r="B139" i="1"/>
  <c r="D140" i="1"/>
  <c r="C140" i="1" s="1"/>
  <c r="B140" i="1"/>
  <c r="B39" i="1"/>
  <c r="B37" i="1"/>
  <c r="D38" i="1"/>
  <c r="C38" i="1" s="1"/>
  <c r="D41" i="1"/>
  <c r="C41" i="1" s="1"/>
  <c r="D39" i="1"/>
  <c r="C39" i="1" s="1"/>
  <c r="B38" i="1"/>
  <c r="D37" i="1"/>
  <c r="C37" i="1" s="1"/>
  <c r="D40" i="1"/>
  <c r="C40" i="1" s="1"/>
  <c r="B40" i="1"/>
  <c r="D44" i="1"/>
  <c r="C44" i="1" s="1"/>
  <c r="B41" i="1"/>
  <c r="D128" i="1"/>
  <c r="C128" i="1" s="1"/>
  <c r="D126" i="1"/>
  <c r="C126" i="1" s="1"/>
  <c r="B126" i="1"/>
  <c r="B127" i="1"/>
  <c r="B128" i="1"/>
  <c r="D125" i="1"/>
  <c r="C125" i="1" s="1"/>
  <c r="D127" i="1"/>
  <c r="C127" i="1" s="1"/>
  <c r="B125" i="1"/>
  <c r="D64" i="1"/>
  <c r="C64" i="1" s="1"/>
  <c r="D61" i="1"/>
  <c r="C61" i="1" s="1"/>
  <c r="B62" i="1"/>
  <c r="D60" i="1"/>
  <c r="C60" i="1" s="1"/>
  <c r="B61" i="1"/>
  <c r="B60" i="1"/>
  <c r="D62" i="1"/>
  <c r="C62" i="1" s="1"/>
  <c r="D71" i="1"/>
  <c r="C71" i="1" s="1"/>
  <c r="D70" i="1"/>
  <c r="C70" i="1" s="1"/>
  <c r="B72" i="1"/>
  <c r="B71" i="1"/>
  <c r="D72" i="1"/>
  <c r="C72" i="1" s="1"/>
  <c r="B70" i="1"/>
  <c r="D75" i="1"/>
  <c r="C75" i="1" s="1"/>
  <c r="D73" i="1"/>
  <c r="C73" i="1" s="1"/>
  <c r="B73" i="1"/>
  <c r="B75" i="1"/>
  <c r="D74" i="1"/>
  <c r="C74" i="1" s="1"/>
  <c r="B74" i="1"/>
  <c r="F118" i="1"/>
  <c r="E118" i="1" s="1"/>
  <c r="F116" i="1"/>
  <c r="E116" i="1" s="1"/>
  <c r="F114" i="1"/>
  <c r="E114" i="1" s="1"/>
  <c r="B119" i="1"/>
  <c r="B116" i="1"/>
  <c r="F113" i="1"/>
  <c r="E113" i="1" s="1"/>
  <c r="B114" i="1"/>
  <c r="B118" i="1"/>
  <c r="F115" i="1"/>
  <c r="E115" i="1" s="1"/>
  <c r="B113" i="1"/>
  <c r="F117" i="1"/>
  <c r="E117" i="1" s="1"/>
  <c r="B115" i="1"/>
  <c r="B117" i="1"/>
  <c r="F119" i="1"/>
  <c r="E119" i="1" s="1"/>
  <c r="D45" i="1"/>
  <c r="C45" i="1" s="1"/>
  <c r="B45" i="1"/>
  <c r="D155" i="1"/>
  <c r="C155" i="1" s="1"/>
  <c r="D153" i="1"/>
  <c r="C153" i="1" s="1"/>
  <c r="B155" i="1"/>
  <c r="D154" i="1"/>
  <c r="C154" i="1" s="1"/>
  <c r="D157" i="1"/>
  <c r="C157" i="1" s="1"/>
  <c r="B154" i="1"/>
  <c r="B157" i="1"/>
  <c r="B153" i="1"/>
  <c r="D59" i="1"/>
  <c r="C59" i="1" s="1"/>
  <c r="D57" i="1"/>
  <c r="C57" i="1" s="1"/>
  <c r="D55" i="1"/>
  <c r="C55" i="1" s="1"/>
  <c r="D53" i="1"/>
  <c r="C53" i="1" s="1"/>
  <c r="B59" i="1"/>
  <c r="D56" i="1"/>
  <c r="C56" i="1" s="1"/>
  <c r="B54" i="1"/>
  <c r="B55" i="1"/>
  <c r="D54" i="1"/>
  <c r="C54" i="1" s="1"/>
  <c r="D58" i="1"/>
  <c r="C58" i="1" s="1"/>
  <c r="B56" i="1"/>
  <c r="B53" i="1"/>
  <c r="B58" i="1"/>
  <c r="D52" i="1"/>
  <c r="C52" i="1" s="1"/>
  <c r="B57" i="1"/>
  <c r="B52" i="1"/>
  <c r="D139" i="1"/>
  <c r="C139" i="1" s="1"/>
  <c r="D135" i="1"/>
  <c r="C135" i="1" s="1"/>
  <c r="B134" i="1"/>
  <c r="D138" i="1"/>
  <c r="C138" i="1" s="1"/>
  <c r="B136" i="1"/>
  <c r="B135" i="1"/>
  <c r="D134" i="1"/>
  <c r="C134" i="1" s="1"/>
  <c r="D151" i="1"/>
  <c r="C151" i="1" s="1"/>
  <c r="D149" i="1"/>
  <c r="C149" i="1" s="1"/>
  <c r="D147" i="1"/>
  <c r="C147" i="1" s="1"/>
  <c r="D152" i="1"/>
  <c r="C152" i="1" s="1"/>
  <c r="B150" i="1"/>
  <c r="B147" i="1"/>
  <c r="B152" i="1"/>
  <c r="B149" i="1"/>
  <c r="D146" i="1"/>
  <c r="C146" i="1" s="1"/>
  <c r="B151" i="1"/>
  <c r="D148" i="1"/>
  <c r="C148" i="1" s="1"/>
  <c r="B146" i="1"/>
  <c r="D150" i="1"/>
  <c r="C150" i="1" s="1"/>
  <c r="B148" i="1"/>
  <c r="B123" i="1"/>
  <c r="D137" i="1"/>
  <c r="C137" i="1" s="1"/>
  <c r="D123" i="1"/>
  <c r="C123" i="1" s="1"/>
  <c r="B43" i="1"/>
  <c r="B138" i="1"/>
  <c r="D136" i="1"/>
  <c r="C136" i="1" s="1"/>
  <c r="B137" i="1"/>
  <c r="B44" i="1"/>
  <c r="D42" i="1"/>
  <c r="C42" i="1" s="1"/>
  <c r="D43" i="1"/>
  <c r="C43" i="1" s="1"/>
  <c r="B165" i="1"/>
  <c r="D145" i="1"/>
  <c r="C145" i="1" s="1"/>
  <c r="F105" i="1"/>
  <c r="E105" i="1" s="1"/>
  <c r="B164" i="1"/>
  <c r="F177" i="1"/>
  <c r="E177" i="1" s="1"/>
  <c r="B166" i="1"/>
  <c r="F175" i="1"/>
  <c r="E175" i="1" s="1"/>
  <c r="B47" i="1"/>
  <c r="D103" i="1"/>
  <c r="C103" i="1" s="1"/>
  <c r="D82" i="1"/>
  <c r="C82" i="1" s="1"/>
  <c r="D102" i="1"/>
  <c r="C102" i="1" s="1"/>
  <c r="D93" i="1"/>
  <c r="C93" i="1" s="1"/>
  <c r="D89" i="1"/>
  <c r="C89" i="1" s="1"/>
  <c r="D91" i="1"/>
  <c r="C91" i="1" s="1"/>
  <c r="F166" i="1"/>
  <c r="E166" i="1" s="1"/>
  <c r="F169" i="1"/>
  <c r="E169" i="1" s="1"/>
  <c r="B168" i="1"/>
  <c r="B179" i="1"/>
  <c r="D168" i="1"/>
  <c r="C168" i="1" s="1"/>
  <c r="B162" i="1"/>
  <c r="D167" i="1"/>
  <c r="C167" i="1" s="1"/>
  <c r="F172" i="1"/>
  <c r="E172" i="1" s="1"/>
  <c r="B178" i="1"/>
  <c r="D166" i="1"/>
  <c r="C166" i="1" s="1"/>
  <c r="F171" i="1"/>
  <c r="E171" i="1" s="1"/>
  <c r="B177" i="1"/>
  <c r="B124" i="1"/>
  <c r="D122" i="1"/>
  <c r="C122" i="1" s="1"/>
  <c r="B48" i="1"/>
  <c r="B46" i="1"/>
  <c r="D47" i="1"/>
  <c r="C47" i="1" s="1"/>
  <c r="F91" i="1"/>
  <c r="E91" i="1" s="1"/>
  <c r="B102" i="1"/>
  <c r="B86" i="1"/>
  <c r="B92" i="1"/>
  <c r="B98" i="1"/>
  <c r="F82" i="1"/>
  <c r="E82" i="1" s="1"/>
  <c r="B89" i="1"/>
  <c r="B95" i="1"/>
  <c r="B101" i="1"/>
  <c r="D104" i="1"/>
  <c r="C104" i="1" s="1"/>
  <c r="F78" i="1"/>
  <c r="E78" i="1" s="1"/>
  <c r="B78" i="1"/>
  <c r="B85" i="1"/>
  <c r="B91" i="1"/>
  <c r="D97" i="1"/>
  <c r="C97" i="1" s="1"/>
  <c r="B83" i="1"/>
  <c r="D87" i="1"/>
  <c r="C87" i="1" s="1"/>
  <c r="F92" i="1"/>
  <c r="E92" i="1" s="1"/>
  <c r="B97" i="1"/>
  <c r="D101" i="1"/>
  <c r="C101" i="1" s="1"/>
  <c r="D142" i="1"/>
  <c r="C142" i="1" s="1"/>
  <c r="B144" i="1"/>
  <c r="D141" i="1"/>
  <c r="C141" i="1" s="1"/>
  <c r="B167" i="1"/>
  <c r="B176" i="1"/>
  <c r="D176" i="1"/>
  <c r="C176" i="1" s="1"/>
  <c r="F176" i="1"/>
  <c r="E176" i="1" s="1"/>
  <c r="D170" i="1"/>
  <c r="C170" i="1" s="1"/>
  <c r="F178" i="1"/>
  <c r="E178" i="1" s="1"/>
  <c r="F89" i="1"/>
  <c r="E89" i="1" s="1"/>
  <c r="D90" i="1"/>
  <c r="C90" i="1" s="1"/>
  <c r="B81" i="1"/>
  <c r="D99" i="1"/>
  <c r="C99" i="1" s="1"/>
  <c r="F101" i="1"/>
  <c r="E101" i="1" s="1"/>
  <c r="B103" i="1"/>
  <c r="F95" i="1"/>
  <c r="E95" i="1" s="1"/>
  <c r="D144" i="1"/>
  <c r="C144" i="1" s="1"/>
  <c r="D169" i="1"/>
  <c r="C169" i="1" s="1"/>
  <c r="D172" i="1"/>
  <c r="C172" i="1" s="1"/>
  <c r="F170" i="1"/>
  <c r="E170" i="1" s="1"/>
  <c r="B171" i="1"/>
  <c r="D163" i="1"/>
  <c r="C163" i="1" s="1"/>
  <c r="F168" i="1"/>
  <c r="E168" i="1" s="1"/>
  <c r="B174" i="1"/>
  <c r="D179" i="1"/>
  <c r="C179" i="1" s="1"/>
  <c r="D162" i="1"/>
  <c r="C162" i="1" s="1"/>
  <c r="F167" i="1"/>
  <c r="E167" i="1" s="1"/>
  <c r="B173" i="1"/>
  <c r="D178" i="1"/>
  <c r="C178" i="1" s="1"/>
  <c r="B122" i="1"/>
  <c r="D124" i="1"/>
  <c r="C124" i="1" s="1"/>
  <c r="B49" i="1"/>
  <c r="D50" i="1"/>
  <c r="C50" i="1" s="1"/>
  <c r="D48" i="1"/>
  <c r="C48" i="1" s="1"/>
  <c r="D49" i="1"/>
  <c r="C49" i="1" s="1"/>
  <c r="B82" i="1"/>
  <c r="B94" i="1"/>
  <c r="F103" i="1"/>
  <c r="E103" i="1" s="1"/>
  <c r="F104" i="1"/>
  <c r="E104" i="1" s="1"/>
  <c r="B99" i="1"/>
  <c r="F84" i="1"/>
  <c r="E84" i="1" s="1"/>
  <c r="F90" i="1"/>
  <c r="E90" i="1" s="1"/>
  <c r="F96" i="1"/>
  <c r="E96" i="1" s="1"/>
  <c r="D78" i="1"/>
  <c r="C78" i="1" s="1"/>
  <c r="B96" i="1"/>
  <c r="B84" i="1"/>
  <c r="F79" i="1"/>
  <c r="E79" i="1" s="1"/>
  <c r="F86" i="1"/>
  <c r="E86" i="1" s="1"/>
  <c r="B104" i="1"/>
  <c r="B105" i="1"/>
  <c r="B79" i="1"/>
  <c r="D84" i="1"/>
  <c r="C84" i="1" s="1"/>
  <c r="F88" i="1"/>
  <c r="E88" i="1" s="1"/>
  <c r="B93" i="1"/>
  <c r="D98" i="1"/>
  <c r="C98" i="1" s="1"/>
  <c r="F102" i="1"/>
  <c r="E102" i="1" s="1"/>
  <c r="B145" i="1"/>
  <c r="D143" i="1"/>
  <c r="C143" i="1" s="1"/>
  <c r="D177" i="1"/>
  <c r="C177" i="1" s="1"/>
  <c r="D165" i="1"/>
  <c r="C165" i="1" s="1"/>
  <c r="F165" i="1"/>
  <c r="E165" i="1" s="1"/>
  <c r="D171" i="1"/>
  <c r="C171" i="1" s="1"/>
  <c r="D105" i="1"/>
  <c r="C105" i="1" s="1"/>
  <c r="D96" i="1"/>
  <c r="C96" i="1" s="1"/>
  <c r="B87" i="1"/>
  <c r="B88" i="1"/>
  <c r="D83" i="1"/>
  <c r="C83" i="1" s="1"/>
  <c r="D95" i="1"/>
  <c r="C95" i="1" s="1"/>
  <c r="F81" i="1"/>
  <c r="E81" i="1" s="1"/>
  <c r="B100" i="1"/>
  <c r="B141" i="1"/>
  <c r="B172" i="1"/>
  <c r="D164" i="1"/>
  <c r="C164" i="1" s="1"/>
  <c r="B175" i="1"/>
  <c r="F162" i="1"/>
  <c r="E162" i="1" s="1"/>
  <c r="D173" i="1"/>
  <c r="C173" i="1" s="1"/>
  <c r="F174" i="1"/>
  <c r="E174" i="1" s="1"/>
  <c r="B163" i="1"/>
  <c r="F173" i="1"/>
  <c r="E173" i="1" s="1"/>
  <c r="F164" i="1"/>
  <c r="E164" i="1" s="1"/>
  <c r="B170" i="1"/>
  <c r="D175" i="1"/>
  <c r="C175" i="1" s="1"/>
  <c r="F163" i="1"/>
  <c r="E163" i="1" s="1"/>
  <c r="B169" i="1"/>
  <c r="D174" i="1"/>
  <c r="C174" i="1" s="1"/>
  <c r="F179" i="1"/>
  <c r="E179" i="1" s="1"/>
  <c r="B50" i="1"/>
  <c r="D46" i="1"/>
  <c r="C46" i="1" s="1"/>
  <c r="B51" i="1"/>
  <c r="D51" i="1"/>
  <c r="C51" i="1" s="1"/>
  <c r="B80" i="1"/>
  <c r="D85" i="1"/>
  <c r="C85" i="1" s="1"/>
  <c r="F97" i="1"/>
  <c r="E97" i="1" s="1"/>
  <c r="F80" i="1"/>
  <c r="E80" i="1" s="1"/>
  <c r="D88" i="1"/>
  <c r="C88" i="1" s="1"/>
  <c r="F94" i="1"/>
  <c r="E94" i="1" s="1"/>
  <c r="F100" i="1"/>
  <c r="E100" i="1" s="1"/>
  <c r="D79" i="1"/>
  <c r="C79" i="1" s="1"/>
  <c r="D86" i="1"/>
  <c r="C86" i="1" s="1"/>
  <c r="D92" i="1"/>
  <c r="C92" i="1" s="1"/>
  <c r="F98" i="1"/>
  <c r="E98" i="1" s="1"/>
  <c r="F83" i="1"/>
  <c r="E83" i="1" s="1"/>
  <c r="D100" i="1"/>
  <c r="C100" i="1" s="1"/>
  <c r="D81" i="1"/>
  <c r="C81" i="1" s="1"/>
  <c r="F87" i="1"/>
  <c r="E87" i="1" s="1"/>
  <c r="F93" i="1"/>
  <c r="E93" i="1" s="1"/>
  <c r="F99" i="1"/>
  <c r="E99" i="1" s="1"/>
  <c r="D80" i="1"/>
  <c r="C80" i="1" s="1"/>
  <c r="F85" i="1"/>
  <c r="E85" i="1" s="1"/>
  <c r="B90" i="1"/>
  <c r="D94" i="1"/>
  <c r="C94" i="1" s="1"/>
  <c r="B143" i="1"/>
  <c r="B142" i="1"/>
  <c r="E12" i="1"/>
  <c r="E13" i="1"/>
  <c r="E15" i="1"/>
  <c r="J29" i="1"/>
  <c r="J35" i="1"/>
  <c r="J183" i="1"/>
  <c r="J120" i="1"/>
  <c r="J132" i="1"/>
  <c r="J190" i="1"/>
  <c r="J214" i="1"/>
  <c r="E160" i="1"/>
  <c r="E159" i="1"/>
  <c r="E158" i="1"/>
  <c r="E161" i="1"/>
  <c r="E144" i="1"/>
  <c r="E145" i="1"/>
  <c r="E143" i="1"/>
  <c r="E142" i="1"/>
  <c r="E141" i="1"/>
  <c r="E140" i="1"/>
  <c r="E151" i="1"/>
  <c r="E152" i="1"/>
  <c r="E150" i="1"/>
  <c r="E149" i="1"/>
  <c r="E148" i="1"/>
  <c r="E147" i="1"/>
  <c r="E146" i="1"/>
  <c r="E157" i="1"/>
  <c r="E155" i="1"/>
  <c r="E154" i="1"/>
  <c r="E153" i="1"/>
  <c r="E139" i="1"/>
  <c r="E137" i="1"/>
  <c r="E134" i="1"/>
  <c r="E138" i="1"/>
  <c r="E136" i="1"/>
  <c r="E135" i="1"/>
  <c r="E132" i="1"/>
  <c r="E124" i="1"/>
  <c r="E123" i="1"/>
  <c r="E122" i="1"/>
  <c r="E128" i="1"/>
  <c r="E127" i="1"/>
  <c r="E126" i="1"/>
  <c r="E125" i="1"/>
  <c r="E120" i="1"/>
  <c r="E69" i="1"/>
  <c r="E68" i="1"/>
  <c r="E67" i="1"/>
  <c r="E66" i="1"/>
  <c r="E76" i="1"/>
  <c r="E72" i="1"/>
  <c r="E71" i="1"/>
  <c r="E70" i="1"/>
  <c r="E75" i="1"/>
  <c r="E74" i="1"/>
  <c r="E73" i="1"/>
  <c r="E51" i="1"/>
  <c r="E50" i="1"/>
  <c r="E49" i="1"/>
  <c r="E48" i="1"/>
  <c r="E47" i="1"/>
  <c r="E46" i="1"/>
  <c r="E45" i="1"/>
  <c r="E59" i="1"/>
  <c r="E58" i="1"/>
  <c r="E57" i="1"/>
  <c r="E56" i="1"/>
  <c r="E55" i="1"/>
  <c r="E54" i="1"/>
  <c r="E53" i="1"/>
  <c r="E52" i="1"/>
  <c r="E64" i="1"/>
  <c r="E62" i="1"/>
  <c r="E61" i="1"/>
  <c r="E60" i="1"/>
  <c r="E44" i="1"/>
  <c r="E43" i="1"/>
  <c r="E42" i="1"/>
  <c r="E41" i="1"/>
  <c r="E40" i="1"/>
  <c r="E39" i="1"/>
  <c r="E38" i="1"/>
  <c r="E37" i="1"/>
  <c r="E35" i="1"/>
  <c r="E131" i="1"/>
  <c r="E130" i="1"/>
  <c r="E129" i="1"/>
  <c r="E112" i="1"/>
  <c r="E111" i="1"/>
  <c r="E34" i="1"/>
  <c r="E33" i="1"/>
  <c r="E32" i="1"/>
  <c r="E31" i="1"/>
  <c r="E29" i="1"/>
  <c r="E28" i="1"/>
  <c r="E26" i="1"/>
  <c r="E25" i="1"/>
  <c r="E24" i="1"/>
  <c r="E23" i="1"/>
  <c r="E22" i="1"/>
  <c r="E21" i="1"/>
  <c r="E20" i="1"/>
  <c r="E19" i="1"/>
  <c r="E18" i="1"/>
  <c r="E17" i="1"/>
  <c r="E16" i="1"/>
  <c r="C12" i="1"/>
  <c r="C13" i="1"/>
  <c r="C15" i="1"/>
  <c r="C16" i="1"/>
  <c r="C17" i="1"/>
  <c r="C18" i="1"/>
  <c r="C19" i="1"/>
  <c r="C20" i="1"/>
  <c r="C21" i="1"/>
  <c r="C22" i="1"/>
  <c r="C23" i="1"/>
  <c r="C24" i="1"/>
  <c r="C25" i="1"/>
  <c r="C26" i="1"/>
  <c r="C28" i="1"/>
  <c r="C29" i="1"/>
  <c r="C31" i="1"/>
  <c r="C32" i="1"/>
  <c r="C33" i="1"/>
  <c r="C34" i="1"/>
  <c r="C111" i="1"/>
  <c r="C112" i="1"/>
  <c r="C113" i="1"/>
  <c r="C114" i="1"/>
  <c r="C115" i="1"/>
  <c r="C116" i="1"/>
  <c r="C117" i="1"/>
  <c r="C118" i="1"/>
  <c r="C119" i="1"/>
  <c r="C129" i="1"/>
  <c r="C130" i="1"/>
  <c r="C131" i="1"/>
  <c r="C35" i="1"/>
  <c r="C76" i="1"/>
  <c r="C66" i="1"/>
  <c r="C67" i="1"/>
  <c r="C68" i="1"/>
  <c r="C69" i="1"/>
  <c r="C120" i="1"/>
  <c r="C132" i="1"/>
  <c r="C161" i="1"/>
  <c r="C158" i="1"/>
  <c r="C159" i="1"/>
  <c r="C160" i="1"/>
</calcChain>
</file>

<file path=xl/sharedStrings.xml><?xml version="1.0" encoding="utf-8"?>
<sst xmlns="http://schemas.openxmlformats.org/spreadsheetml/2006/main" count="557" uniqueCount="296">
  <si>
    <t>Наименование</t>
  </si>
  <si>
    <t>Артикул</t>
  </si>
  <si>
    <t>Изображение</t>
  </si>
  <si>
    <t>Ед.</t>
  </si>
  <si>
    <t>KT01</t>
  </si>
  <si>
    <t>шт</t>
  </si>
  <si>
    <t>KT02</t>
  </si>
  <si>
    <t>KT03</t>
  </si>
  <si>
    <t>KR01</t>
  </si>
  <si>
    <t>KR03</t>
  </si>
  <si>
    <t>KZ01</t>
  </si>
  <si>
    <t>КZ03</t>
  </si>
  <si>
    <t>KY01</t>
  </si>
  <si>
    <t>KY02</t>
  </si>
  <si>
    <t>FC10006</t>
  </si>
  <si>
    <t>RP05</t>
  </si>
  <si>
    <t>RP06</t>
  </si>
  <si>
    <t>RP01</t>
  </si>
  <si>
    <t>RP02</t>
  </si>
  <si>
    <t>KT04</t>
  </si>
  <si>
    <t>KT05</t>
  </si>
  <si>
    <t>KT06</t>
  </si>
  <si>
    <t>KR02</t>
  </si>
  <si>
    <t>KZ02</t>
  </si>
  <si>
    <t>ET01</t>
  </si>
  <si>
    <t>FP11001</t>
  </si>
  <si>
    <t>FP11002</t>
  </si>
  <si>
    <t>FP12001</t>
  </si>
  <si>
    <t>FP12002</t>
  </si>
  <si>
    <t>FP12005</t>
  </si>
  <si>
    <t>FP12006</t>
  </si>
  <si>
    <t>FP12007</t>
  </si>
  <si>
    <t>FP12010</t>
  </si>
  <si>
    <t>FP12011</t>
  </si>
  <si>
    <t>FC10001</t>
  </si>
  <si>
    <t>FC10002</t>
  </si>
  <si>
    <t>FC10005</t>
  </si>
  <si>
    <t>FP01002</t>
  </si>
  <si>
    <t>FP01003</t>
  </si>
  <si>
    <t>FP01007</t>
  </si>
  <si>
    <t>FP01012</t>
  </si>
  <si>
    <t>FP01001</t>
  </si>
  <si>
    <t>FP01006</t>
  </si>
  <si>
    <t>FP01011</t>
  </si>
  <si>
    <t>FP01016</t>
  </si>
  <si>
    <t>FP10001</t>
  </si>
  <si>
    <t>FP10002</t>
  </si>
  <si>
    <t>FP10003</t>
  </si>
  <si>
    <t>FP10004</t>
  </si>
  <si>
    <t>FP04001</t>
  </si>
  <si>
    <t>FP04002</t>
  </si>
  <si>
    <t>FP04004</t>
  </si>
  <si>
    <t>FP04005</t>
  </si>
  <si>
    <t>FP03001</t>
  </si>
  <si>
    <t>FP03002</t>
  </si>
  <si>
    <t>FP03004</t>
  </si>
  <si>
    <t>FP03005</t>
  </si>
  <si>
    <t>FP03007</t>
  </si>
  <si>
    <t>FP03009</t>
  </si>
  <si>
    <t>FP03008</t>
  </si>
  <si>
    <t>FP03012</t>
  </si>
  <si>
    <t>FP02001</t>
  </si>
  <si>
    <t>FP02002</t>
  </si>
  <si>
    <t>FP02004</t>
  </si>
  <si>
    <t>FP02005</t>
  </si>
  <si>
    <t>FP02009</t>
  </si>
  <si>
    <t>FP02008</t>
  </si>
  <si>
    <t>FP02012</t>
  </si>
  <si>
    <t>FP07001</t>
  </si>
  <si>
    <t>FP07004</t>
  </si>
  <si>
    <t>FP07005</t>
  </si>
  <si>
    <t>FP06001</t>
  </si>
  <si>
    <t>FP06004</t>
  </si>
  <si>
    <t>FP06005</t>
  </si>
  <si>
    <t>FP09001</t>
  </si>
  <si>
    <t>FP09110</t>
  </si>
  <si>
    <t>FP09207</t>
  </si>
  <si>
    <t>FP09292</t>
  </si>
  <si>
    <t>FP09011</t>
  </si>
  <si>
    <t>FP09051</t>
  </si>
  <si>
    <t>FP09021</t>
  </si>
  <si>
    <t>FP09002</t>
  </si>
  <si>
    <t>FP09101</t>
  </si>
  <si>
    <t>FP09012</t>
  </si>
  <si>
    <t>FP09022</t>
  </si>
  <si>
    <t>FP09119</t>
  </si>
  <si>
    <t>FP09146</t>
  </si>
  <si>
    <t>FP09003</t>
  </si>
  <si>
    <t>FP09102</t>
  </si>
  <si>
    <t>FP09191</t>
  </si>
  <si>
    <t>FP09013</t>
  </si>
  <si>
    <t>FP09111</t>
  </si>
  <si>
    <t>FP09199</t>
  </si>
  <si>
    <t>FP09023</t>
  </si>
  <si>
    <t>FP09120</t>
  </si>
  <si>
    <t>FP09215</t>
  </si>
  <si>
    <t>FP09231</t>
  </si>
  <si>
    <t>FP09271</t>
  </si>
  <si>
    <t>FP09200</t>
  </si>
  <si>
    <t>FP09278</t>
  </si>
  <si>
    <t>FP09208</t>
  </si>
  <si>
    <t>FP09285</t>
  </si>
  <si>
    <t>FP08001</t>
  </si>
  <si>
    <t>FP05001</t>
  </si>
  <si>
    <t>FP05006</t>
  </si>
  <si>
    <t>FP05011</t>
  </si>
  <si>
    <t>FP05016</t>
  </si>
  <si>
    <t>F13001</t>
  </si>
  <si>
    <t>F13002</t>
  </si>
  <si>
    <t>F13003</t>
  </si>
  <si>
    <t>F13004</t>
  </si>
  <si>
    <t>FC03001</t>
  </si>
  <si>
    <t>FC03002</t>
  </si>
  <si>
    <t>FC03004</t>
  </si>
  <si>
    <t>FC03005</t>
  </si>
  <si>
    <t>FC02001</t>
  </si>
  <si>
    <t>FC02004</t>
  </si>
  <si>
    <t>FC02005</t>
  </si>
  <si>
    <t>FL01002</t>
  </si>
  <si>
    <t>FL01003</t>
  </si>
  <si>
    <t>FL01007</t>
  </si>
  <si>
    <t>FL01001</t>
  </si>
  <si>
    <t>FL01006</t>
  </si>
  <si>
    <t>FL01011</t>
  </si>
  <si>
    <t>FL10001</t>
  </si>
  <si>
    <t>FL10002</t>
  </si>
  <si>
    <t>FL10003</t>
  </si>
  <si>
    <t>FL04001</t>
  </si>
  <si>
    <t>FL04002</t>
  </si>
  <si>
    <t>FL04004</t>
  </si>
  <si>
    <t>FL04005</t>
  </si>
  <si>
    <t>FL03001</t>
  </si>
  <si>
    <t>FL03002</t>
  </si>
  <si>
    <t>FL03004</t>
  </si>
  <si>
    <t>FL03005</t>
  </si>
  <si>
    <t>FL03007</t>
  </si>
  <si>
    <t>FL03009</t>
  </si>
  <si>
    <t>FL03008</t>
  </si>
  <si>
    <t>FL02001</t>
  </si>
  <si>
    <t>FL02002</t>
  </si>
  <si>
    <t>FL02004</t>
  </si>
  <si>
    <t>FL02005</t>
  </si>
  <si>
    <t>FL02009</t>
  </si>
  <si>
    <t>FL02008</t>
  </si>
  <si>
    <t>FL09001</t>
  </si>
  <si>
    <t>FL09110</t>
  </si>
  <si>
    <t>FL09207</t>
  </si>
  <si>
    <t>FL09011</t>
  </si>
  <si>
    <t>FL09021</t>
  </si>
  <si>
    <t>FL09002</t>
  </si>
  <si>
    <t>FL09101</t>
  </si>
  <si>
    <t>FL09012</t>
  </si>
  <si>
    <t>FL09022</t>
  </si>
  <si>
    <t>FL09119</t>
  </si>
  <si>
    <t>FL09003</t>
  </si>
  <si>
    <t>FL09102</t>
  </si>
  <si>
    <t>FL09191</t>
  </si>
  <si>
    <t>FL09013</t>
  </si>
  <si>
    <t>FL09111</t>
  </si>
  <si>
    <t>FL09199</t>
  </si>
  <si>
    <t>FL09023</t>
  </si>
  <si>
    <t>FL09120</t>
  </si>
  <si>
    <t>FL08001</t>
  </si>
  <si>
    <t>FL05001</t>
  </si>
  <si>
    <t>FL05006</t>
  </si>
  <si>
    <t>FL05011</t>
  </si>
  <si>
    <t>T016</t>
  </si>
  <si>
    <t>м</t>
  </si>
  <si>
    <t>T020</t>
  </si>
  <si>
    <t>T025</t>
  </si>
  <si>
    <t>T032</t>
  </si>
  <si>
    <t>T116</t>
  </si>
  <si>
    <t>T120</t>
  </si>
  <si>
    <t>T125</t>
  </si>
  <si>
    <t>T132</t>
  </si>
  <si>
    <t>Размер</t>
  </si>
  <si>
    <t>Термостатический клапан с преднастройкой прямой</t>
  </si>
  <si>
    <t>Термостатический клапан с преднастройкой угловой</t>
  </si>
  <si>
    <t>Термостатический клапан с преднастройкой аксиальный</t>
  </si>
  <si>
    <t>Ручной регулирующий клапан прямой</t>
  </si>
  <si>
    <t>Ручной регулирующий клапан угловой</t>
  </si>
  <si>
    <t>Клапан (узел) нижнего подключения прямой</t>
  </si>
  <si>
    <t>Клапан (узел) нижнего подключения угловой</t>
  </si>
  <si>
    <t>Ниппель НР-НР</t>
  </si>
  <si>
    <t>Термостатический клапан с повышенной пропускной способностью прямой</t>
  </si>
  <si>
    <t>М30x1,5</t>
  </si>
  <si>
    <t>Термостатический элемент</t>
  </si>
  <si>
    <t>L-образная трубка 250 мм</t>
  </si>
  <si>
    <t>T-образная трубка 250 мм</t>
  </si>
  <si>
    <t>Соединение "Евроконус"</t>
  </si>
  <si>
    <t>Соединение L и T-образной трубки</t>
  </si>
  <si>
    <t>¾"</t>
  </si>
  <si>
    <t>1"</t>
  </si>
  <si>
    <t>Радиаторная арматура</t>
  </si>
  <si>
    <t>Аксиальные фитинги</t>
  </si>
  <si>
    <t>Муфта</t>
  </si>
  <si>
    <t>Гильза напрессовочная</t>
  </si>
  <si>
    <t>Фиксатор загиба</t>
  </si>
  <si>
    <t>Водорозетка</t>
  </si>
  <si>
    <t>G½"ВР</t>
  </si>
  <si>
    <t>½"</t>
  </si>
  <si>
    <t>Цанговые фитинги</t>
  </si>
  <si>
    <t>Фиксаторы загиба трубы</t>
  </si>
  <si>
    <t>Угловое соединение</t>
  </si>
  <si>
    <t>Переходник прямой с вн.резьбой и накидной гайкой</t>
  </si>
  <si>
    <t xml:space="preserve">Переходник прямой с внутренней резьбой </t>
  </si>
  <si>
    <t>Переходник прямой с наружной резьбой</t>
  </si>
  <si>
    <t>Переходник угловой с внутренней резьбой</t>
  </si>
  <si>
    <t>Переходник угловой с наружной резьбой</t>
  </si>
  <si>
    <t>Переходник прямой с внутренней резьбой</t>
  </si>
  <si>
    <t>Фитинги LITE</t>
  </si>
  <si>
    <t>Кольцо монтажное</t>
  </si>
  <si>
    <t>Переходник прямой с внутренней резьбой и накидной гайкой</t>
  </si>
  <si>
    <t>Труба из сшитого полиэтилена PE-Xa</t>
  </si>
  <si>
    <t>Средства учета тепла</t>
  </si>
  <si>
    <t>Ду15</t>
  </si>
  <si>
    <t>Труба PRADEX PE-Xa</t>
  </si>
  <si>
    <t>Труба PRADEX PE-Xa с антидиффузионным покрытием EVOH</t>
  </si>
  <si>
    <t>Цена без НДС, руб.</t>
  </si>
  <si>
    <t>Цена с НДС 20%, руб.</t>
  </si>
  <si>
    <t>Клапан запорно-регулирующий (обратного потока) прямой</t>
  </si>
  <si>
    <t>Клапан запорно-регулирующий (обратного потока) угловой</t>
  </si>
  <si>
    <t>Комплект подключения Universal угловой (KY02+(FC1006x2)+ET01)</t>
  </si>
  <si>
    <t>Комплект подключения Classic прямой (KZ01+KT1+ET01)</t>
  </si>
  <si>
    <t>Комплект подключения Classic угловой (KZ03+KT02+ET01)</t>
  </si>
  <si>
    <t>Комплект подключения Universal прямой (KY01+(FC1006x2)+ET01)</t>
  </si>
  <si>
    <t>Комплекты арматуры</t>
  </si>
  <si>
    <t>PR-H
U-15-i-P</t>
  </si>
  <si>
    <t>Тройник</t>
  </si>
  <si>
    <t>ET03-D</t>
  </si>
  <si>
    <t>Тройник с внутренней резьбой</t>
  </si>
  <si>
    <t>Дюбель-крюк двойной</t>
  </si>
  <si>
    <t>DK02</t>
  </si>
  <si>
    <t>Инструмент</t>
  </si>
  <si>
    <t>Механический инструмент PRADEX для аксиальных фитингов</t>
  </si>
  <si>
    <t>16…32</t>
  </si>
  <si>
    <t>IP11632</t>
  </si>
  <si>
    <t>Механический инструмент PRADEX для фитингов LITE</t>
  </si>
  <si>
    <t>16…25</t>
  </si>
  <si>
    <t>IL01625</t>
  </si>
  <si>
    <t>Электрический инструмент PRADEX для фитингов LITE</t>
  </si>
  <si>
    <t>IL11632</t>
  </si>
  <si>
    <t>16 х 2,2 - 200 м./б.</t>
  </si>
  <si>
    <t>20 х 2,8 - 100 м./б.</t>
  </si>
  <si>
    <t>25 х 3,5 - 50 м./б.</t>
  </si>
  <si>
    <t>32 х 4,4 - 50 м./б.</t>
  </si>
  <si>
    <t>PR-H U-15-RS-P/O-1</t>
  </si>
  <si>
    <t>KT03S</t>
  </si>
  <si>
    <t>KN01</t>
  </si>
  <si>
    <t>Клапан настроечный для коллекторов</t>
  </si>
  <si>
    <t>Гильза напрессовочная никелированная</t>
  </si>
  <si>
    <t>Переходник прямой с внутренней резьбой и накидной гайкой ЕК никелированный</t>
  </si>
  <si>
    <t>16</t>
  </si>
  <si>
    <t>x</t>
  </si>
  <si>
    <t>G¾"</t>
  </si>
  <si>
    <t>FP04002-EK-N</t>
  </si>
  <si>
    <t>FP10001-N</t>
  </si>
  <si>
    <t>Труба гофрированнная</t>
  </si>
  <si>
    <t>G016</t>
  </si>
  <si>
    <t>G020</t>
  </si>
  <si>
    <t>G025</t>
  </si>
  <si>
    <t>G032</t>
  </si>
  <si>
    <t>G116</t>
  </si>
  <si>
    <t>G125</t>
  </si>
  <si>
    <t>G132</t>
  </si>
  <si>
    <t>G120</t>
  </si>
  <si>
    <t>G216</t>
  </si>
  <si>
    <t>G220</t>
  </si>
  <si>
    <t>G225</t>
  </si>
  <si>
    <t>G232</t>
  </si>
  <si>
    <t>Коллекторные узлы</t>
  </si>
  <si>
    <t>Коллекторный узел PRADEX</t>
  </si>
  <si>
    <t>UK________</t>
  </si>
  <si>
    <t>Цена по запросу</t>
  </si>
  <si>
    <t>Ду32…50</t>
  </si>
  <si>
    <t>FP04008</t>
  </si>
  <si>
    <t>FL04008</t>
  </si>
  <si>
    <t>Труба гофрированная ПНД  для прокладки труб из сшитого полиэтилена черная</t>
  </si>
  <si>
    <t>ø24-100 м./б.</t>
  </si>
  <si>
    <t>ø28-100 м./б.</t>
  </si>
  <si>
    <t>ø34-50 м./б.</t>
  </si>
  <si>
    <t>ø42-30 м./б.</t>
  </si>
  <si>
    <t>Труба гофрированная ПНД для прокладки труб из сшитого полиэтилена синяя</t>
  </si>
  <si>
    <t>Труба гофрированная ПНД  для прокладки труб из сшитого полиэтилена красная</t>
  </si>
  <si>
    <t>Дилерская скидка:</t>
  </si>
  <si>
    <t>Цена со скидкой с НДС 20%, руб.</t>
  </si>
  <si>
    <t>D</t>
  </si>
  <si>
    <t>DC</t>
  </si>
  <si>
    <t>ET04-D</t>
  </si>
  <si>
    <t>Теплосчетчик PRADEX "Комбик" с импульсным выходом (без КМЧ)</t>
  </si>
  <si>
    <t>Теплосчетчик PRADEX "Комбик" с выходом RS 485 (без КМЧ)</t>
  </si>
  <si>
    <t>Теплосчетчик PRADEX "Комбик" с выходом RS 485 (с КМЧ)</t>
  </si>
  <si>
    <t>Дилерская скидка на трубу:</t>
  </si>
  <si>
    <t>FP08004</t>
  </si>
  <si>
    <t>Обновленный прайс</t>
  </si>
  <si>
    <t>Прайс-лист PRADEX от 14.06.2022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</si>
</sst>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[$₽-419]"/>
  </numFmts>
  <fonts count="6" x14ac:knownFonts="1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8"/>
      <name val="Arial"/>
      <family val="2"/>
    </font>
    <font>
      <b/>
      <sz val="12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3FF99"/>
        <bgColor rgb="FF66FF66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0" fontId="2" fillId="0" borderId="0"/>
    <xf numFmtId="0" fontId="5" fillId="0" borderId="0" applyNumberFormat="0" applyFill="0" applyBorder="0" applyAlignment="0" applyProtection="0"/>
  </cellStyleXfs>
  <cellXfs count="103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0" fillId="0" borderId="2" xfId="0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right" vertical="center"/>
    </xf>
    <xf numFmtId="0" fontId="0" fillId="0" borderId="4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0" fillId="0" borderId="4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2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2" borderId="4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8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 vertical="center" indent="1"/>
    </xf>
    <xf numFmtId="0" fontId="0" fillId="0" borderId="2" xfId="0" applyBorder="1" applyAlignment="1">
      <alignment horizontal="left" vertical="center" wrapText="1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164" fontId="0" fillId="0" borderId="0" xfId="0" applyNumberFormat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 wrapText="1"/>
    </xf>
    <xf numFmtId="164" fontId="0" fillId="4" borderId="1" xfId="0" applyNumberForma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5" fillId="0" borderId="0" xfId="2" applyAlignment="1">
      <alignment vertical="center" wrapText="1"/>
    </xf>
    <xf numFmtId="0" fontId="5" fillId="0" borderId="0" xfId="2" applyBorder="1" applyAlignment="1">
      <alignment horizontal="right" vertical="center"/>
    </xf>
    <xf numFmtId="0" fontId="5" fillId="0" borderId="0" xfId="2" applyBorder="1" applyAlignment="1">
      <alignment horizontal="center" vertical="center"/>
    </xf>
    <xf numFmtId="0" fontId="5" fillId="0" borderId="0" xfId="2" applyBorder="1" applyAlignment="1">
      <alignment horizontal="left" vertical="center"/>
    </xf>
    <xf numFmtId="0" fontId="5" fillId="0" borderId="0" xfId="2" applyAlignment="1">
      <alignment horizontal="center" vertical="center"/>
    </xf>
    <xf numFmtId="0" fontId="5" fillId="0" borderId="0" xfId="2" applyAlignment="1">
      <alignment vertical="center"/>
    </xf>
    <xf numFmtId="164" fontId="5" fillId="0" borderId="0" xfId="2" applyNumberFormat="1" applyAlignment="1">
      <alignment horizontal="center" vertical="center"/>
    </xf>
    <xf numFmtId="164" fontId="5" fillId="2" borderId="0" xfId="2" applyNumberFormat="1" applyFill="1" applyAlignment="1">
      <alignment horizontal="center" vertical="center"/>
    </xf>
    <xf numFmtId="0" fontId="5" fillId="0" borderId="0" xfId="2" applyAlignment="1">
      <alignment horizontal="center" vertical="center"/>
    </xf>
    <xf numFmtId="0" fontId="5" fillId="0" borderId="11" xfId="2" applyBorder="1" applyAlignment="1">
      <alignment horizontal="center" vertical="center"/>
    </xf>
    <xf numFmtId="9" fontId="5" fillId="3" borderId="11" xfId="2" applyNumberFormat="1" applyFill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B2B2B2"/>
      <color rgb="FF8E8E8E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18</xdr:row>
      <xdr:rowOff>19050</xdr:rowOff>
    </xdr:from>
    <xdr:to>
      <xdr:col>7</xdr:col>
      <xdr:colOff>895350</xdr:colOff>
      <xdr:row>20</xdr:row>
      <xdr:rowOff>0</xdr:rowOff>
    </xdr:to>
    <xdr:pic>
      <xdr:nvPicPr>
        <xdr:cNvPr id="1025" name="Рисунок 13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38600" y="4905375"/>
          <a:ext cx="7143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11</xdr:row>
      <xdr:rowOff>28575</xdr:rowOff>
    </xdr:from>
    <xdr:to>
      <xdr:col>7</xdr:col>
      <xdr:colOff>914400</xdr:colOff>
      <xdr:row>12</xdr:row>
      <xdr:rowOff>47625</xdr:rowOff>
    </xdr:to>
    <xdr:pic>
      <xdr:nvPicPr>
        <xdr:cNvPr id="1027" name="Рисунок 5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2828925"/>
          <a:ext cx="7810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28575</xdr:colOff>
      <xdr:row>11</xdr:row>
      <xdr:rowOff>457200</xdr:rowOff>
    </xdr:from>
    <xdr:to>
      <xdr:col>8</xdr:col>
      <xdr:colOff>28575</xdr:colOff>
      <xdr:row>13</xdr:row>
      <xdr:rowOff>133350</xdr:rowOff>
    </xdr:to>
    <xdr:pic>
      <xdr:nvPicPr>
        <xdr:cNvPr id="1028" name="Рисунок 7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86200" y="3257550"/>
          <a:ext cx="1019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14</xdr:row>
      <xdr:rowOff>476250</xdr:rowOff>
    </xdr:from>
    <xdr:to>
      <xdr:col>8</xdr:col>
      <xdr:colOff>47625</xdr:colOff>
      <xdr:row>18</xdr:row>
      <xdr:rowOff>104775</xdr:rowOff>
    </xdr:to>
    <xdr:pic>
      <xdr:nvPicPr>
        <xdr:cNvPr id="1029" name="Рисунок 9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67150" y="4286250"/>
          <a:ext cx="10572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20</xdr:row>
      <xdr:rowOff>28575</xdr:rowOff>
    </xdr:from>
    <xdr:to>
      <xdr:col>7</xdr:col>
      <xdr:colOff>962025</xdr:colOff>
      <xdr:row>21</xdr:row>
      <xdr:rowOff>95250</xdr:rowOff>
    </xdr:to>
    <xdr:pic>
      <xdr:nvPicPr>
        <xdr:cNvPr id="1030" name="Рисунок 15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62400" y="5410200"/>
          <a:ext cx="8572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22</xdr:row>
      <xdr:rowOff>209550</xdr:rowOff>
    </xdr:from>
    <xdr:to>
      <xdr:col>7</xdr:col>
      <xdr:colOff>990600</xdr:colOff>
      <xdr:row>24</xdr:row>
      <xdr:rowOff>76200</xdr:rowOff>
    </xdr:to>
    <xdr:pic>
      <xdr:nvPicPr>
        <xdr:cNvPr id="1031" name="Рисунок 17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924300" y="6343650"/>
          <a:ext cx="9239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858931</xdr:colOff>
      <xdr:row>20</xdr:row>
      <xdr:rowOff>487456</xdr:rowOff>
    </xdr:from>
    <xdr:to>
      <xdr:col>8</xdr:col>
      <xdr:colOff>9525</xdr:colOff>
      <xdr:row>23</xdr:row>
      <xdr:rowOff>182656</xdr:rowOff>
    </xdr:to>
    <xdr:pic>
      <xdr:nvPicPr>
        <xdr:cNvPr id="1032" name="Рисунок 19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52607" y="6829985"/>
          <a:ext cx="1044389" cy="6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23</xdr:row>
      <xdr:rowOff>447675</xdr:rowOff>
    </xdr:from>
    <xdr:to>
      <xdr:col>7</xdr:col>
      <xdr:colOff>990600</xdr:colOff>
      <xdr:row>25</xdr:row>
      <xdr:rowOff>47625</xdr:rowOff>
    </xdr:to>
    <xdr:pic>
      <xdr:nvPicPr>
        <xdr:cNvPr id="1033" name="Рисунок 21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33825" y="6829425"/>
          <a:ext cx="9144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1162050</xdr:colOff>
      <xdr:row>24</xdr:row>
      <xdr:rowOff>447675</xdr:rowOff>
    </xdr:from>
    <xdr:to>
      <xdr:col>8</xdr:col>
      <xdr:colOff>64994</xdr:colOff>
      <xdr:row>26</xdr:row>
      <xdr:rowOff>161925</xdr:rowOff>
    </xdr:to>
    <xdr:pic>
      <xdr:nvPicPr>
        <xdr:cNvPr id="1034" name="Рисунок 23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57625" y="7334250"/>
          <a:ext cx="10858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832037</xdr:colOff>
      <xdr:row>25</xdr:row>
      <xdr:rowOff>428625</xdr:rowOff>
    </xdr:from>
    <xdr:to>
      <xdr:col>8</xdr:col>
      <xdr:colOff>87406</xdr:colOff>
      <xdr:row>27</xdr:row>
      <xdr:rowOff>180976</xdr:rowOff>
    </xdr:to>
    <xdr:pic>
      <xdr:nvPicPr>
        <xdr:cNvPr id="1035" name="Рисунок 25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13387" y="10391775"/>
          <a:ext cx="1150844" cy="762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30</xdr:row>
      <xdr:rowOff>38100</xdr:rowOff>
    </xdr:from>
    <xdr:to>
      <xdr:col>7</xdr:col>
      <xdr:colOff>790575</xdr:colOff>
      <xdr:row>30</xdr:row>
      <xdr:rowOff>600075</xdr:rowOff>
    </xdr:to>
    <xdr:pic>
      <xdr:nvPicPr>
        <xdr:cNvPr id="1036" name="Рисунок 26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14800" y="8820150"/>
          <a:ext cx="5334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209550</xdr:colOff>
      <xdr:row>31</xdr:row>
      <xdr:rowOff>57150</xdr:rowOff>
    </xdr:from>
    <xdr:to>
      <xdr:col>7</xdr:col>
      <xdr:colOff>838200</xdr:colOff>
      <xdr:row>31</xdr:row>
      <xdr:rowOff>600075</xdr:rowOff>
    </xdr:to>
    <xdr:pic>
      <xdr:nvPicPr>
        <xdr:cNvPr id="1037" name="Рисунок 27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067175" y="9467850"/>
          <a:ext cx="6286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180975</xdr:colOff>
      <xdr:row>32</xdr:row>
      <xdr:rowOff>28575</xdr:rowOff>
    </xdr:from>
    <xdr:to>
      <xdr:col>7</xdr:col>
      <xdr:colOff>838200</xdr:colOff>
      <xdr:row>32</xdr:row>
      <xdr:rowOff>457200</xdr:rowOff>
    </xdr:to>
    <xdr:pic>
      <xdr:nvPicPr>
        <xdr:cNvPr id="1038" name="Рисунок 34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038600" y="10067925"/>
          <a:ext cx="6572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180975</xdr:colOff>
      <xdr:row>33</xdr:row>
      <xdr:rowOff>38100</xdr:rowOff>
    </xdr:from>
    <xdr:to>
      <xdr:col>7</xdr:col>
      <xdr:colOff>857250</xdr:colOff>
      <xdr:row>33</xdr:row>
      <xdr:rowOff>466725</xdr:rowOff>
    </xdr:to>
    <xdr:pic>
      <xdr:nvPicPr>
        <xdr:cNvPr id="1039" name="Рисунок 40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038600" y="10582275"/>
          <a:ext cx="6762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180975</xdr:colOff>
      <xdr:row>129</xdr:row>
      <xdr:rowOff>219075</xdr:rowOff>
    </xdr:from>
    <xdr:to>
      <xdr:col>7</xdr:col>
      <xdr:colOff>866775</xdr:colOff>
      <xdr:row>131</xdr:row>
      <xdr:rowOff>47625</xdr:rowOff>
    </xdr:to>
    <xdr:pic>
      <xdr:nvPicPr>
        <xdr:cNvPr id="1040" name="Рисунок 46"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038600" y="31327725"/>
          <a:ext cx="685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266700</xdr:colOff>
      <xdr:row>128</xdr:row>
      <xdr:rowOff>47625</xdr:rowOff>
    </xdr:from>
    <xdr:to>
      <xdr:col>7</xdr:col>
      <xdr:colOff>828675</xdr:colOff>
      <xdr:row>129</xdr:row>
      <xdr:rowOff>228602</xdr:rowOff>
    </xdr:to>
    <xdr:pic>
      <xdr:nvPicPr>
        <xdr:cNvPr id="1041" name="Рисунок 48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124325" y="30908625"/>
          <a:ext cx="5619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688041</xdr:colOff>
      <xdr:row>37</xdr:row>
      <xdr:rowOff>182656</xdr:rowOff>
    </xdr:from>
    <xdr:to>
      <xdr:col>8</xdr:col>
      <xdr:colOff>219635</xdr:colOff>
      <xdr:row>43</xdr:row>
      <xdr:rowOff>1681</xdr:rowOff>
    </xdr:to>
    <xdr:pic>
      <xdr:nvPicPr>
        <xdr:cNvPr id="1043" name="Рисунок 52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881717" y="13764185"/>
          <a:ext cx="1425389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749113</xdr:colOff>
      <xdr:row>59</xdr:row>
      <xdr:rowOff>50987</xdr:rowOff>
    </xdr:from>
    <xdr:to>
      <xdr:col>8</xdr:col>
      <xdr:colOff>194982</xdr:colOff>
      <xdr:row>63</xdr:row>
      <xdr:rowOff>184337</xdr:rowOff>
    </xdr:to>
    <xdr:pic>
      <xdr:nvPicPr>
        <xdr:cNvPr id="1045" name="Рисунок 56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942789" y="17823516"/>
          <a:ext cx="133966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440951</xdr:colOff>
      <xdr:row>52</xdr:row>
      <xdr:rowOff>76200</xdr:rowOff>
    </xdr:from>
    <xdr:to>
      <xdr:col>11</xdr:col>
      <xdr:colOff>77320</xdr:colOff>
      <xdr:row>58</xdr:row>
      <xdr:rowOff>133350</xdr:rowOff>
    </xdr:to>
    <xdr:pic>
      <xdr:nvPicPr>
        <xdr:cNvPr id="1046" name="Рисунок 58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634627" y="16515229"/>
          <a:ext cx="178958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411256</xdr:colOff>
      <xdr:row>44</xdr:row>
      <xdr:rowOff>128867</xdr:rowOff>
    </xdr:from>
    <xdr:to>
      <xdr:col>11</xdr:col>
      <xdr:colOff>219075</xdr:colOff>
      <xdr:row>51</xdr:row>
      <xdr:rowOff>109817</xdr:rowOff>
    </xdr:to>
    <xdr:pic>
      <xdr:nvPicPr>
        <xdr:cNvPr id="1047" name="Рисунок 60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604932" y="15043896"/>
          <a:ext cx="196103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644338</xdr:colOff>
      <xdr:row>71</xdr:row>
      <xdr:rowOff>217394</xdr:rowOff>
    </xdr:from>
    <xdr:to>
      <xdr:col>8</xdr:col>
      <xdr:colOff>194982</xdr:colOff>
      <xdr:row>75</xdr:row>
      <xdr:rowOff>188821</xdr:rowOff>
    </xdr:to>
    <xdr:pic>
      <xdr:nvPicPr>
        <xdr:cNvPr id="1048" name="Рисунок 62"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838014" y="20645718"/>
          <a:ext cx="1444439" cy="957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723900</xdr:colOff>
      <xdr:row>68</xdr:row>
      <xdr:rowOff>188819</xdr:rowOff>
    </xdr:from>
    <xdr:to>
      <xdr:col>8</xdr:col>
      <xdr:colOff>131669</xdr:colOff>
      <xdr:row>72</xdr:row>
      <xdr:rowOff>131671</xdr:rowOff>
    </xdr:to>
    <xdr:pic>
      <xdr:nvPicPr>
        <xdr:cNvPr id="1049" name="Рисунок 64"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917576" y="19933584"/>
          <a:ext cx="1301564" cy="872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698126</xdr:colOff>
      <xdr:row>74</xdr:row>
      <xdr:rowOff>220756</xdr:rowOff>
    </xdr:from>
    <xdr:to>
      <xdr:col>8</xdr:col>
      <xdr:colOff>115420</xdr:colOff>
      <xdr:row>76</xdr:row>
      <xdr:rowOff>220756</xdr:rowOff>
    </xdr:to>
    <xdr:pic>
      <xdr:nvPicPr>
        <xdr:cNvPr id="1051" name="Рисунок 68">
          <a:extLst>
            <a:ext uri="{FF2B5EF4-FFF2-40B4-BE49-F238E27FC236}">
              <a16:creationId xmlns:a16="http://schemas.microsoft.com/office/drawing/2014/main" xmlns="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891802" y="21388668"/>
          <a:ext cx="1311089" cy="874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633692</xdr:colOff>
      <xdr:row>64</xdr:row>
      <xdr:rowOff>553010</xdr:rowOff>
    </xdr:from>
    <xdr:to>
      <xdr:col>8</xdr:col>
      <xdr:colOff>203386</xdr:colOff>
      <xdr:row>69</xdr:row>
      <xdr:rowOff>133349</xdr:rowOff>
    </xdr:to>
    <xdr:pic>
      <xdr:nvPicPr>
        <xdr:cNvPr id="1052" name="Рисунок 70">
          <a:extLst>
            <a:ext uri="{FF2B5EF4-FFF2-40B4-BE49-F238E27FC236}">
              <a16:creationId xmlns:a16="http://schemas.microsoft.com/office/drawing/2014/main" xmlns="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827368" y="19087539"/>
          <a:ext cx="1463489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786093</xdr:colOff>
      <xdr:row>184</xdr:row>
      <xdr:rowOff>45945</xdr:rowOff>
    </xdr:from>
    <xdr:to>
      <xdr:col>8</xdr:col>
      <xdr:colOff>60512</xdr:colOff>
      <xdr:row>188</xdr:row>
      <xdr:rowOff>64995</xdr:rowOff>
    </xdr:to>
    <xdr:pic>
      <xdr:nvPicPr>
        <xdr:cNvPr id="1053" name="Рисунок 72">
          <a:extLst>
            <a:ext uri="{FF2B5EF4-FFF2-40B4-BE49-F238E27FC236}">
              <a16:creationId xmlns:a16="http://schemas.microsoft.com/office/drawing/2014/main" xmlns="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979769" y="44096269"/>
          <a:ext cx="1168214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712695</xdr:colOff>
      <xdr:row>124</xdr:row>
      <xdr:rowOff>6163</xdr:rowOff>
    </xdr:from>
    <xdr:to>
      <xdr:col>8</xdr:col>
      <xdr:colOff>63314</xdr:colOff>
      <xdr:row>128</xdr:row>
      <xdr:rowOff>72838</xdr:rowOff>
    </xdr:to>
    <xdr:pic>
      <xdr:nvPicPr>
        <xdr:cNvPr id="1054" name="Рисунок 74">
          <a:extLst>
            <a:ext uri="{FF2B5EF4-FFF2-40B4-BE49-F238E27FC236}">
              <a16:creationId xmlns:a16="http://schemas.microsoft.com/office/drawing/2014/main" xmlns="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906371" y="31954134"/>
          <a:ext cx="1244414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120</xdr:row>
      <xdr:rowOff>161925</xdr:rowOff>
    </xdr:from>
    <xdr:to>
      <xdr:col>8</xdr:col>
      <xdr:colOff>133350</xdr:colOff>
      <xdr:row>124</xdr:row>
      <xdr:rowOff>161925</xdr:rowOff>
    </xdr:to>
    <xdr:pic>
      <xdr:nvPicPr>
        <xdr:cNvPr id="1055" name="Рисунок 76">
          <a:extLst>
            <a:ext uri="{FF2B5EF4-FFF2-40B4-BE49-F238E27FC236}">
              <a16:creationId xmlns:a16="http://schemas.microsoft.com/office/drawing/2014/main" xmlns="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867150" y="29498925"/>
          <a:ext cx="1143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557493</xdr:colOff>
      <xdr:row>133</xdr:row>
      <xdr:rowOff>180975</xdr:rowOff>
    </xdr:from>
    <xdr:to>
      <xdr:col>11</xdr:col>
      <xdr:colOff>108137</xdr:colOff>
      <xdr:row>139</xdr:row>
      <xdr:rowOff>171450</xdr:rowOff>
    </xdr:to>
    <xdr:pic>
      <xdr:nvPicPr>
        <xdr:cNvPr id="1056" name="Рисунок 78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751169" y="34269269"/>
          <a:ext cx="170385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625288</xdr:colOff>
      <xdr:row>151</xdr:row>
      <xdr:rowOff>110939</xdr:rowOff>
    </xdr:from>
    <xdr:to>
      <xdr:col>11</xdr:col>
      <xdr:colOff>42582</xdr:colOff>
      <xdr:row>157</xdr:row>
      <xdr:rowOff>15689</xdr:rowOff>
    </xdr:to>
    <xdr:pic>
      <xdr:nvPicPr>
        <xdr:cNvPr id="1057" name="Рисунок 80"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806638" y="37839464"/>
          <a:ext cx="1569944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392206</xdr:colOff>
      <xdr:row>146</xdr:row>
      <xdr:rowOff>136711</xdr:rowOff>
    </xdr:from>
    <xdr:to>
      <xdr:col>11</xdr:col>
      <xdr:colOff>171450</xdr:colOff>
      <xdr:row>153</xdr:row>
      <xdr:rowOff>89086</xdr:rowOff>
    </xdr:to>
    <xdr:pic>
      <xdr:nvPicPr>
        <xdr:cNvPr id="1058" name="Рисунок 82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585882" y="36701505"/>
          <a:ext cx="193245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514350</xdr:colOff>
      <xdr:row>140</xdr:row>
      <xdr:rowOff>38100</xdr:rowOff>
    </xdr:from>
    <xdr:to>
      <xdr:col>11</xdr:col>
      <xdr:colOff>103094</xdr:colOff>
      <xdr:row>146</xdr:row>
      <xdr:rowOff>57150</xdr:rowOff>
    </xdr:to>
    <xdr:pic>
      <xdr:nvPicPr>
        <xdr:cNvPr id="1059" name="Рисунок 84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708026" y="35459894"/>
          <a:ext cx="174195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644899</xdr:colOff>
      <xdr:row>164</xdr:row>
      <xdr:rowOff>40341</xdr:rowOff>
    </xdr:from>
    <xdr:to>
      <xdr:col>11</xdr:col>
      <xdr:colOff>31377</xdr:colOff>
      <xdr:row>169</xdr:row>
      <xdr:rowOff>116541</xdr:rowOff>
    </xdr:to>
    <xdr:pic>
      <xdr:nvPicPr>
        <xdr:cNvPr id="1060" name="Рисунок 86">
          <a:extLst>
            <a:ext uri="{FF2B5EF4-FFF2-40B4-BE49-F238E27FC236}">
              <a16:creationId xmlns:a16="http://schemas.microsoft.com/office/drawing/2014/main" xmlns="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838575" y="40280665"/>
          <a:ext cx="1539689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700368</xdr:colOff>
      <xdr:row>159</xdr:row>
      <xdr:rowOff>187699</xdr:rowOff>
    </xdr:from>
    <xdr:to>
      <xdr:col>8</xdr:col>
      <xdr:colOff>155762</xdr:colOff>
      <xdr:row>162</xdr:row>
      <xdr:rowOff>82922</xdr:rowOff>
    </xdr:to>
    <xdr:pic>
      <xdr:nvPicPr>
        <xdr:cNvPr id="1061" name="Рисунок 88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894044" y="39038493"/>
          <a:ext cx="1349189" cy="9037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28575</xdr:colOff>
      <xdr:row>193</xdr:row>
      <xdr:rowOff>19050</xdr:rowOff>
    </xdr:from>
    <xdr:to>
      <xdr:col>7</xdr:col>
      <xdr:colOff>990600</xdr:colOff>
      <xdr:row>196</xdr:row>
      <xdr:rowOff>19050</xdr:rowOff>
    </xdr:to>
    <xdr:pic>
      <xdr:nvPicPr>
        <xdr:cNvPr id="1062" name="Рисунок 90">
          <a:extLst>
            <a:ext uri="{FF2B5EF4-FFF2-40B4-BE49-F238E27FC236}">
              <a16:creationId xmlns:a16="http://schemas.microsoft.com/office/drawing/2014/main" xmlns="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886200" y="43748325"/>
          <a:ext cx="9620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755836</xdr:colOff>
      <xdr:row>156</xdr:row>
      <xdr:rowOff>134470</xdr:rowOff>
    </xdr:from>
    <xdr:to>
      <xdr:col>8</xdr:col>
      <xdr:colOff>96930</xdr:colOff>
      <xdr:row>160</xdr:row>
      <xdr:rowOff>201145</xdr:rowOff>
    </xdr:to>
    <xdr:pic>
      <xdr:nvPicPr>
        <xdr:cNvPr id="1067" name="Рисунок 103">
          <a:extLst>
            <a:ext uri="{FF2B5EF4-FFF2-40B4-BE49-F238E27FC236}">
              <a16:creationId xmlns:a16="http://schemas.microsoft.com/office/drawing/2014/main" xmlns="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949512" y="38413764"/>
          <a:ext cx="1234889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260536</xdr:colOff>
      <xdr:row>215</xdr:row>
      <xdr:rowOff>143436</xdr:rowOff>
    </xdr:from>
    <xdr:to>
      <xdr:col>11</xdr:col>
      <xdr:colOff>49305</xdr:colOff>
      <xdr:row>217</xdr:row>
      <xdr:rowOff>295836</xdr:rowOff>
    </xdr:to>
    <xdr:pic>
      <xdr:nvPicPr>
        <xdr:cNvPr id="1068" name="Рисунок 105">
          <a:extLst>
            <a:ext uri="{FF2B5EF4-FFF2-40B4-BE49-F238E27FC236}">
              <a16:creationId xmlns:a16="http://schemas.microsoft.com/office/drawing/2014/main" xmlns="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454212" y="47869289"/>
          <a:ext cx="194198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407335</xdr:colOff>
      <xdr:row>112</xdr:row>
      <xdr:rowOff>30256</xdr:rowOff>
    </xdr:from>
    <xdr:to>
      <xdr:col>11</xdr:col>
      <xdr:colOff>138954</xdr:colOff>
      <xdr:row>118</xdr:row>
      <xdr:rowOff>154081</xdr:rowOff>
    </xdr:to>
    <xdr:pic>
      <xdr:nvPicPr>
        <xdr:cNvPr id="1069" name="Рисунок 106">
          <a:extLst>
            <a:ext uri="{FF2B5EF4-FFF2-40B4-BE49-F238E27FC236}">
              <a16:creationId xmlns:a16="http://schemas.microsoft.com/office/drawing/2014/main" xmlns="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 rot="2171712">
          <a:off x="3601011" y="29692227"/>
          <a:ext cx="188483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689723</xdr:colOff>
      <xdr:row>109</xdr:row>
      <xdr:rowOff>131668</xdr:rowOff>
    </xdr:from>
    <xdr:to>
      <xdr:col>8</xdr:col>
      <xdr:colOff>156883</xdr:colOff>
      <xdr:row>112</xdr:row>
      <xdr:rowOff>160243</xdr:rowOff>
    </xdr:to>
    <xdr:pic>
      <xdr:nvPicPr>
        <xdr:cNvPr id="1070" name="Рисунок 107">
          <a:extLst>
            <a:ext uri="{FF2B5EF4-FFF2-40B4-BE49-F238E27FC236}">
              <a16:creationId xmlns:a16="http://schemas.microsoft.com/office/drawing/2014/main" xmlns="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 rot="2441495">
          <a:off x="3883399" y="28841139"/>
          <a:ext cx="136095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470087</xdr:colOff>
      <xdr:row>85</xdr:row>
      <xdr:rowOff>5042</xdr:rowOff>
    </xdr:from>
    <xdr:to>
      <xdr:col>11</xdr:col>
      <xdr:colOff>201706</xdr:colOff>
      <xdr:row>91</xdr:row>
      <xdr:rowOff>119342</xdr:rowOff>
    </xdr:to>
    <xdr:pic>
      <xdr:nvPicPr>
        <xdr:cNvPr id="1072" name="Рисунок 110">
          <a:extLst>
            <a:ext uri="{FF2B5EF4-FFF2-40B4-BE49-F238E27FC236}">
              <a16:creationId xmlns:a16="http://schemas.microsoft.com/office/drawing/2014/main" xmlns="" i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663763" y="23571013"/>
          <a:ext cx="188483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646019</xdr:colOff>
      <xdr:row>177</xdr:row>
      <xdr:rowOff>163606</xdr:rowOff>
    </xdr:from>
    <xdr:to>
      <xdr:col>8</xdr:col>
      <xdr:colOff>149038</xdr:colOff>
      <xdr:row>182</xdr:row>
      <xdr:rowOff>144556</xdr:rowOff>
    </xdr:to>
    <xdr:pic>
      <xdr:nvPicPr>
        <xdr:cNvPr id="1073" name="Рисунок 2"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839695" y="42880430"/>
          <a:ext cx="1396814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8</xdr:row>
      <xdr:rowOff>28575</xdr:rowOff>
    </xdr:from>
    <xdr:to>
      <xdr:col>7</xdr:col>
      <xdr:colOff>752475</xdr:colOff>
      <xdr:row>8</xdr:row>
      <xdr:rowOff>466725</xdr:rowOff>
    </xdr:to>
    <xdr:pic>
      <xdr:nvPicPr>
        <xdr:cNvPr id="1076" name="Рисунок 53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086225" y="1819275"/>
          <a:ext cx="5238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209550</xdr:colOff>
      <xdr:row>9</xdr:row>
      <xdr:rowOff>28575</xdr:rowOff>
    </xdr:from>
    <xdr:to>
      <xdr:col>7</xdr:col>
      <xdr:colOff>790575</xdr:colOff>
      <xdr:row>9</xdr:row>
      <xdr:rowOff>476250</xdr:rowOff>
    </xdr:to>
    <xdr:pic>
      <xdr:nvPicPr>
        <xdr:cNvPr id="1077" name="Рисунок 12">
          <a:extLst>
            <a:ext uri="{FF2B5EF4-FFF2-40B4-BE49-F238E27FC236}">
              <a16:creationId xmlns:a16="http://schemas.microsoft.com/office/drawing/2014/main" xmlns="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26781" t="17880" r="16721" b="15497"/>
        <a:stretch>
          <a:fillRect/>
        </a:stretch>
      </xdr:blipFill>
      <xdr:spPr bwMode="auto">
        <a:xfrm>
          <a:off x="4067175" y="2324100"/>
          <a:ext cx="5810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101</xdr:row>
      <xdr:rowOff>171450</xdr:rowOff>
    </xdr:from>
    <xdr:to>
      <xdr:col>7</xdr:col>
      <xdr:colOff>942975</xdr:colOff>
      <xdr:row>105</xdr:row>
      <xdr:rowOff>28576</xdr:rowOff>
    </xdr:to>
    <xdr:pic>
      <xdr:nvPicPr>
        <xdr:cNvPr id="1078" name="Рисунок 16">
          <a:extLst>
            <a:ext uri="{FF2B5EF4-FFF2-40B4-BE49-F238E27FC236}">
              <a16:creationId xmlns:a16="http://schemas.microsoft.com/office/drawing/2014/main" xmlns="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19737" r="21710" b="18748"/>
        <a:stretch>
          <a:fillRect/>
        </a:stretch>
      </xdr:blipFill>
      <xdr:spPr bwMode="auto">
        <a:xfrm>
          <a:off x="3943350" y="25527000"/>
          <a:ext cx="8572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9</xdr:col>
      <xdr:colOff>190499</xdr:colOff>
      <xdr:row>0</xdr:row>
      <xdr:rowOff>66674</xdr:rowOff>
    </xdr:from>
    <xdr:ext cx="1152525" cy="1152525"/>
    <xdr:pic>
      <xdr:nvPicPr>
        <xdr:cNvPr id="54" name="Рисунок 109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333999" y="66674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7</xdr:col>
      <xdr:colOff>171450</xdr:colOff>
      <xdr:row>188</xdr:row>
      <xdr:rowOff>142875</xdr:rowOff>
    </xdr:from>
    <xdr:to>
      <xdr:col>7</xdr:col>
      <xdr:colOff>800099</xdr:colOff>
      <xdr:row>188</xdr:row>
      <xdr:rowOff>495300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41967150"/>
          <a:ext cx="628649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238125</xdr:colOff>
      <xdr:row>224</xdr:row>
      <xdr:rowOff>38100</xdr:rowOff>
    </xdr:from>
    <xdr:ext cx="571500" cy="557389"/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095750" y="47120175"/>
          <a:ext cx="571500" cy="557389"/>
        </a:xfrm>
        <a:prstGeom prst="rect">
          <a:avLst/>
        </a:prstGeom>
      </xdr:spPr>
    </xdr:pic>
    <xdr:clientData/>
  </xdr:oneCellAnchor>
  <xdr:twoCellAnchor editAs="oneCell">
    <xdr:from>
      <xdr:col>7</xdr:col>
      <xdr:colOff>171451</xdr:colOff>
      <xdr:row>225</xdr:row>
      <xdr:rowOff>47626</xdr:rowOff>
    </xdr:from>
    <xdr:to>
      <xdr:col>7</xdr:col>
      <xdr:colOff>838201</xdr:colOff>
      <xdr:row>225</xdr:row>
      <xdr:rowOff>604944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481"/>
        <a:stretch/>
      </xdr:blipFill>
      <xdr:spPr>
        <a:xfrm>
          <a:off x="4029076" y="48025051"/>
          <a:ext cx="666750" cy="557318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223</xdr:row>
      <xdr:rowOff>47625</xdr:rowOff>
    </xdr:from>
    <xdr:to>
      <xdr:col>7</xdr:col>
      <xdr:colOff>908190</xdr:colOff>
      <xdr:row>223</xdr:row>
      <xdr:rowOff>577712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925" y="46767750"/>
          <a:ext cx="793890" cy="530087"/>
        </a:xfrm>
        <a:prstGeom prst="rect">
          <a:avLst/>
        </a:prstGeom>
      </xdr:spPr>
    </xdr:pic>
    <xdr:clientData/>
  </xdr:twoCellAnchor>
  <xdr:twoCellAnchor editAs="oneCell">
    <xdr:from>
      <xdr:col>6</xdr:col>
      <xdr:colOff>622487</xdr:colOff>
      <xdr:row>172</xdr:row>
      <xdr:rowOff>168088</xdr:rowOff>
    </xdr:from>
    <xdr:to>
      <xdr:col>11</xdr:col>
      <xdr:colOff>11206</xdr:colOff>
      <xdr:row>178</xdr:row>
      <xdr:rowOff>53788</xdr:rowOff>
    </xdr:to>
    <xdr:pic>
      <xdr:nvPicPr>
        <xdr:cNvPr id="55" name="Рисунок 86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816163" y="41932412"/>
          <a:ext cx="1539689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7</xdr:col>
      <xdr:colOff>123825</xdr:colOff>
      <xdr:row>13</xdr:row>
      <xdr:rowOff>9525</xdr:rowOff>
    </xdr:from>
    <xdr:ext cx="771525" cy="514350"/>
    <xdr:pic>
      <xdr:nvPicPr>
        <xdr:cNvPr id="56" name="Рисунок 3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981450" y="4781550"/>
          <a:ext cx="7715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7</xdr:col>
      <xdr:colOff>221560</xdr:colOff>
      <xdr:row>14</xdr:row>
      <xdr:rowOff>40230</xdr:rowOff>
    </xdr:from>
    <xdr:to>
      <xdr:col>7</xdr:col>
      <xdr:colOff>779557</xdr:colOff>
      <xdr:row>14</xdr:row>
      <xdr:rowOff>491574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10" t="7576" r="25494" b="29221"/>
        <a:stretch/>
      </xdr:blipFill>
      <xdr:spPr>
        <a:xfrm>
          <a:off x="4072973" y="4811013"/>
          <a:ext cx="557997" cy="451344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27</xdr:row>
      <xdr:rowOff>24130</xdr:rowOff>
    </xdr:from>
    <xdr:to>
      <xdr:col>7</xdr:col>
      <xdr:colOff>733425</xdr:colOff>
      <xdr:row>27</xdr:row>
      <xdr:rowOff>481379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67" r="21640" b="17051"/>
        <a:stretch/>
      </xdr:blipFill>
      <xdr:spPr>
        <a:xfrm>
          <a:off x="4132385" y="9395265"/>
          <a:ext cx="447675" cy="457249"/>
        </a:xfrm>
        <a:prstGeom prst="rect">
          <a:avLst/>
        </a:prstGeom>
      </xdr:spPr>
    </xdr:pic>
    <xdr:clientData/>
  </xdr:twoCellAnchor>
  <xdr:twoCellAnchor editAs="oneCell">
    <xdr:from>
      <xdr:col>7</xdr:col>
      <xdr:colOff>134471</xdr:colOff>
      <xdr:row>106</xdr:row>
      <xdr:rowOff>33618</xdr:rowOff>
    </xdr:from>
    <xdr:to>
      <xdr:col>7</xdr:col>
      <xdr:colOff>840442</xdr:colOff>
      <xdr:row>109</xdr:row>
      <xdr:rowOff>155917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28" t="20156" r="28347" b="16695"/>
        <a:stretch/>
      </xdr:blipFill>
      <xdr:spPr>
        <a:xfrm>
          <a:off x="4202206" y="28171589"/>
          <a:ext cx="705971" cy="693799"/>
        </a:xfrm>
        <a:prstGeom prst="rect">
          <a:avLst/>
        </a:prstGeom>
      </xdr:spPr>
    </xdr:pic>
    <xdr:clientData/>
  </xdr:twoCellAnchor>
  <xdr:twoCellAnchor editAs="oneCell">
    <xdr:from>
      <xdr:col>7</xdr:col>
      <xdr:colOff>251346</xdr:colOff>
      <xdr:row>105</xdr:row>
      <xdr:rowOff>44823</xdr:rowOff>
    </xdr:from>
    <xdr:to>
      <xdr:col>7</xdr:col>
      <xdr:colOff>760033</xdr:colOff>
      <xdr:row>105</xdr:row>
      <xdr:rowOff>549087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87" t="19942" r="28627" b="16909"/>
        <a:stretch/>
      </xdr:blipFill>
      <xdr:spPr>
        <a:xfrm>
          <a:off x="4117375" y="26950147"/>
          <a:ext cx="508687" cy="504264"/>
        </a:xfrm>
        <a:prstGeom prst="rect">
          <a:avLst/>
        </a:prstGeom>
      </xdr:spPr>
    </xdr:pic>
    <xdr:clientData/>
  </xdr:twoCellAnchor>
  <xdr:twoCellAnchor editAs="oneCell">
    <xdr:from>
      <xdr:col>7</xdr:col>
      <xdr:colOff>160678</xdr:colOff>
      <xdr:row>64</xdr:row>
      <xdr:rowOff>56030</xdr:rowOff>
    </xdr:from>
    <xdr:to>
      <xdr:col>7</xdr:col>
      <xdr:colOff>806824</xdr:colOff>
      <xdr:row>64</xdr:row>
      <xdr:rowOff>616324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18" t="25341" r="32426" b="27761"/>
        <a:stretch/>
      </xdr:blipFill>
      <xdr:spPr>
        <a:xfrm>
          <a:off x="4026707" y="18590559"/>
          <a:ext cx="646146" cy="560294"/>
        </a:xfrm>
        <a:prstGeom prst="rect">
          <a:avLst/>
        </a:prstGeom>
      </xdr:spPr>
    </xdr:pic>
    <xdr:clientData/>
  </xdr:twoCellAnchor>
  <xdr:twoCellAnchor editAs="oneCell">
    <xdr:from>
      <xdr:col>7</xdr:col>
      <xdr:colOff>146448</xdr:colOff>
      <xdr:row>205</xdr:row>
      <xdr:rowOff>30958</xdr:rowOff>
    </xdr:from>
    <xdr:to>
      <xdr:col>7</xdr:col>
      <xdr:colOff>860822</xdr:colOff>
      <xdr:row>208</xdr:row>
      <xdr:rowOff>173832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6" y="48614411"/>
          <a:ext cx="714374" cy="714374"/>
        </a:xfrm>
        <a:prstGeom prst="rect">
          <a:avLst/>
        </a:prstGeom>
      </xdr:spPr>
    </xdr:pic>
    <xdr:clientData/>
  </xdr:twoCellAnchor>
  <xdr:twoCellAnchor editAs="oneCell">
    <xdr:from>
      <xdr:col>7</xdr:col>
      <xdr:colOff>154782</xdr:colOff>
      <xdr:row>201</xdr:row>
      <xdr:rowOff>17861</xdr:rowOff>
    </xdr:from>
    <xdr:to>
      <xdr:col>7</xdr:col>
      <xdr:colOff>875110</xdr:colOff>
      <xdr:row>204</xdr:row>
      <xdr:rowOff>166689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8860" y="47839314"/>
          <a:ext cx="720328" cy="720328"/>
        </a:xfrm>
        <a:prstGeom prst="rect">
          <a:avLst/>
        </a:prstGeom>
      </xdr:spPr>
    </xdr:pic>
    <xdr:clientData/>
  </xdr:twoCellAnchor>
  <xdr:twoCellAnchor editAs="oneCell">
    <xdr:from>
      <xdr:col>7</xdr:col>
      <xdr:colOff>71438</xdr:colOff>
      <xdr:row>209</xdr:row>
      <xdr:rowOff>32121</xdr:rowOff>
    </xdr:from>
    <xdr:to>
      <xdr:col>7</xdr:col>
      <xdr:colOff>982265</xdr:colOff>
      <xdr:row>212</xdr:row>
      <xdr:rowOff>160734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41" b="11194"/>
        <a:stretch/>
      </xdr:blipFill>
      <xdr:spPr>
        <a:xfrm>
          <a:off x="4125516" y="49377574"/>
          <a:ext cx="910827" cy="700113"/>
        </a:xfrm>
        <a:prstGeom prst="rect">
          <a:avLst/>
        </a:prstGeom>
      </xdr:spPr>
    </xdr:pic>
    <xdr:clientData/>
  </xdr:twoCellAnchor>
  <xdr:twoCellAnchor editAs="oneCell">
    <xdr:from>
      <xdr:col>7</xdr:col>
      <xdr:colOff>67236</xdr:colOff>
      <xdr:row>220</xdr:row>
      <xdr:rowOff>67238</xdr:rowOff>
    </xdr:from>
    <xdr:to>
      <xdr:col>7</xdr:col>
      <xdr:colOff>963707</xdr:colOff>
      <xdr:row>220</xdr:row>
      <xdr:rowOff>1187824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74" r="20783" b="14928"/>
        <a:stretch/>
      </xdr:blipFill>
      <xdr:spPr>
        <a:xfrm>
          <a:off x="4134971" y="52174591"/>
          <a:ext cx="896471" cy="1120586"/>
        </a:xfrm>
        <a:prstGeom prst="rect">
          <a:avLst/>
        </a:prstGeom>
      </xdr:spPr>
    </xdr:pic>
    <xdr:clientData/>
  </xdr:twoCellAnchor>
  <xdr:oneCellAnchor>
    <xdr:from>
      <xdr:col>6</xdr:col>
      <xdr:colOff>726701</xdr:colOff>
      <xdr:row>75</xdr:row>
      <xdr:rowOff>544606</xdr:rowOff>
    </xdr:from>
    <xdr:ext cx="1312769" cy="876300"/>
    <xdr:pic>
      <xdr:nvPicPr>
        <xdr:cNvPr id="61" name="Рисунок 68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908051" y="23271256"/>
          <a:ext cx="1312769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88;&#1086;&#1095;&#1077;&#1077;\&#1040;&#1088;&#1090;&#1080;&#1082;&#1091;&#1083;&#1099;_&#1087;&#1088;&#1072;&#1081;&#1089;&#1099;\2020-01%20&#1040;&#1088;&#1090;&#1080;&#1082;&#1091;&#1083;&#1099;%20&#1092;&#1080;&#1090;&#1080;&#1085;&#1075;&#1086;&#107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3">
          <cell r="G3" t="str">
            <v>FP01001</v>
          </cell>
          <cell r="H3" t="str">
            <v>PRP01 16 22 16</v>
          </cell>
          <cell r="I3" t="str">
            <v>FL01001</v>
          </cell>
          <cell r="J3" t="str">
            <v>PRL01 16 22 16</v>
          </cell>
          <cell r="K3" t="str">
            <v>FC01001</v>
          </cell>
          <cell r="L3">
            <v>0</v>
          </cell>
          <cell r="N3" t="str">
            <v>Угл.соед.</v>
          </cell>
          <cell r="O3" t="str">
            <v>05</v>
          </cell>
          <cell r="P3" t="str">
            <v>FP05001</v>
          </cell>
          <cell r="Q3" t="str">
            <v>PRP03 16 22 16</v>
          </cell>
          <cell r="R3" t="str">
            <v>FL05001</v>
          </cell>
          <cell r="S3" t="str">
            <v>PRL03 16 22 16</v>
          </cell>
          <cell r="T3" t="str">
            <v>FC05001</v>
          </cell>
          <cell r="U3">
            <v>0</v>
          </cell>
          <cell r="W3" t="str">
            <v>Мед.трубка Т-образная</v>
          </cell>
          <cell r="X3" t="str">
            <v>12</v>
          </cell>
          <cell r="Y3" t="str">
            <v>FP12001</v>
          </cell>
          <cell r="Z3" t="str">
            <v>PRP11 16 15 16</v>
          </cell>
          <cell r="AA3" t="str">
            <v>FL12001</v>
          </cell>
          <cell r="AB3" t="str">
            <v>PRL11 16 16 30</v>
          </cell>
          <cell r="AC3" t="str">
            <v>FC12001</v>
          </cell>
          <cell r="AD3">
            <v>0</v>
          </cell>
          <cell r="BE3" t="str">
            <v>16</v>
          </cell>
          <cell r="BF3" t="str">
            <v>16</v>
          </cell>
          <cell r="BG3">
            <v>0</v>
          </cell>
        </row>
        <row r="4">
          <cell r="G4" t="str">
            <v>FP01002</v>
          </cell>
          <cell r="H4" t="str">
            <v>PRP01 20 28 16</v>
          </cell>
          <cell r="I4" t="str">
            <v>FL01002</v>
          </cell>
          <cell r="J4" t="str">
            <v>PRL01 20 28 16</v>
          </cell>
          <cell r="K4" t="str">
            <v>FC01002</v>
          </cell>
          <cell r="L4">
            <v>0</v>
          </cell>
          <cell r="N4" t="str">
            <v>Угл.соед.</v>
          </cell>
          <cell r="O4" t="str">
            <v>05</v>
          </cell>
          <cell r="P4" t="str">
            <v>FP05002</v>
          </cell>
          <cell r="Q4">
            <v>0</v>
          </cell>
          <cell r="R4" t="str">
            <v>FL05002</v>
          </cell>
          <cell r="S4">
            <v>0</v>
          </cell>
          <cell r="T4" t="str">
            <v>FC05002</v>
          </cell>
          <cell r="U4">
            <v>0</v>
          </cell>
          <cell r="W4" t="str">
            <v>Мед.трубка Т-образная</v>
          </cell>
          <cell r="X4" t="str">
            <v>12</v>
          </cell>
          <cell r="Y4" t="str">
            <v>FP12002</v>
          </cell>
          <cell r="Z4" t="str">
            <v>PRP11 16 15 20</v>
          </cell>
          <cell r="AA4" t="str">
            <v>FL12002</v>
          </cell>
          <cell r="AB4" t="str">
            <v>PRL11 16 15 20</v>
          </cell>
          <cell r="AC4" t="str">
            <v>FC12002</v>
          </cell>
          <cell r="AD4">
            <v>0</v>
          </cell>
          <cell r="BE4" t="str">
            <v>16</v>
          </cell>
          <cell r="BF4" t="str">
            <v>20</v>
          </cell>
          <cell r="BG4">
            <v>0</v>
          </cell>
        </row>
        <row r="5">
          <cell r="G5" t="str">
            <v>FP01003</v>
          </cell>
          <cell r="H5" t="str">
            <v>PRP01 25 35 16</v>
          </cell>
          <cell r="I5" t="str">
            <v>FL01003</v>
          </cell>
          <cell r="J5" t="str">
            <v>PRL01 25 35 16</v>
          </cell>
          <cell r="K5" t="str">
            <v>FC01003</v>
          </cell>
          <cell r="L5">
            <v>0</v>
          </cell>
          <cell r="N5" t="str">
            <v>Угл.соед.</v>
          </cell>
          <cell r="O5" t="str">
            <v>05</v>
          </cell>
          <cell r="P5" t="str">
            <v>FP05003</v>
          </cell>
          <cell r="Q5">
            <v>0</v>
          </cell>
          <cell r="R5" t="str">
            <v>FL05003</v>
          </cell>
          <cell r="S5">
            <v>0</v>
          </cell>
          <cell r="T5" t="str">
            <v>FC05003</v>
          </cell>
          <cell r="U5">
            <v>0</v>
          </cell>
          <cell r="W5" t="str">
            <v>Мед.трубка Т-образная</v>
          </cell>
          <cell r="X5" t="str">
            <v>12</v>
          </cell>
          <cell r="Y5" t="str">
            <v>FP12003</v>
          </cell>
          <cell r="Z5">
            <v>0</v>
          </cell>
          <cell r="AA5" t="str">
            <v>FL12003</v>
          </cell>
          <cell r="AB5">
            <v>0</v>
          </cell>
          <cell r="AC5" t="str">
            <v>FC12003</v>
          </cell>
          <cell r="AD5">
            <v>0</v>
          </cell>
          <cell r="BE5" t="str">
            <v>16</v>
          </cell>
          <cell r="BF5" t="str">
            <v>25</v>
          </cell>
          <cell r="BG5">
            <v>0</v>
          </cell>
        </row>
        <row r="6">
          <cell r="G6" t="str">
            <v>FP01004</v>
          </cell>
          <cell r="I6" t="str">
            <v>FL01004</v>
          </cell>
          <cell r="K6" t="str">
            <v>FC01004</v>
          </cell>
          <cell r="L6">
            <v>0</v>
          </cell>
          <cell r="N6" t="str">
            <v>Угл.соед.</v>
          </cell>
          <cell r="O6" t="str">
            <v>05</v>
          </cell>
          <cell r="P6" t="str">
            <v>FP05004</v>
          </cell>
          <cell r="Q6">
            <v>0</v>
          </cell>
          <cell r="R6" t="str">
            <v>FL05004</v>
          </cell>
          <cell r="S6">
            <v>0</v>
          </cell>
          <cell r="T6" t="str">
            <v>FC05004</v>
          </cell>
          <cell r="U6">
            <v>0</v>
          </cell>
          <cell r="W6" t="str">
            <v>Мед.трубка Т-образная</v>
          </cell>
          <cell r="X6" t="str">
            <v>12</v>
          </cell>
          <cell r="Y6" t="str">
            <v>FP12004</v>
          </cell>
          <cell r="Z6">
            <v>0</v>
          </cell>
          <cell r="AA6" t="str">
            <v>FL12004</v>
          </cell>
          <cell r="AB6">
            <v>0</v>
          </cell>
          <cell r="AC6" t="str">
            <v>FC12004</v>
          </cell>
          <cell r="AD6">
            <v>0</v>
          </cell>
          <cell r="BE6" t="str">
            <v>16</v>
          </cell>
          <cell r="BF6" t="str">
            <v>32</v>
          </cell>
          <cell r="BG6">
            <v>0</v>
          </cell>
        </row>
        <row r="7">
          <cell r="L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W7" t="str">
            <v>Мед.трубка Т-образная</v>
          </cell>
          <cell r="X7" t="str">
            <v>12</v>
          </cell>
          <cell r="Y7" t="str">
            <v>FP12005</v>
          </cell>
          <cell r="Z7" t="str">
            <v>PRP11 20 15 16</v>
          </cell>
          <cell r="AA7" t="str">
            <v>FL12005</v>
          </cell>
          <cell r="AB7" t="str">
            <v>PRL11 20 15 16</v>
          </cell>
          <cell r="AC7" t="str">
            <v>FC12005</v>
          </cell>
          <cell r="AD7">
            <v>0</v>
          </cell>
          <cell r="BE7" t="str">
            <v>20</v>
          </cell>
          <cell r="BF7" t="str">
            <v>16</v>
          </cell>
          <cell r="BG7">
            <v>0</v>
          </cell>
        </row>
        <row r="8">
          <cell r="G8" t="str">
            <v>FP01006</v>
          </cell>
          <cell r="H8" t="str">
            <v>PRP01 20 28 20</v>
          </cell>
          <cell r="I8" t="str">
            <v>FL01006</v>
          </cell>
          <cell r="J8" t="str">
            <v>PRL01 20 28 20</v>
          </cell>
          <cell r="K8" t="str">
            <v>FC01006</v>
          </cell>
          <cell r="L8">
            <v>0</v>
          </cell>
          <cell r="N8" t="str">
            <v>Угл.соед.</v>
          </cell>
          <cell r="O8" t="str">
            <v>05</v>
          </cell>
          <cell r="P8" t="str">
            <v>FP05006</v>
          </cell>
          <cell r="Q8" t="str">
            <v>PRP03 20 28 20</v>
          </cell>
          <cell r="R8" t="str">
            <v>FL05006</v>
          </cell>
          <cell r="S8" t="str">
            <v>PRL03 20 28 20</v>
          </cell>
          <cell r="T8" t="str">
            <v>FC05006</v>
          </cell>
          <cell r="U8">
            <v>0</v>
          </cell>
          <cell r="W8" t="str">
            <v>Мед.трубка Т-образная</v>
          </cell>
          <cell r="X8" t="str">
            <v>12</v>
          </cell>
          <cell r="Y8" t="str">
            <v>FP12006</v>
          </cell>
          <cell r="Z8" t="str">
            <v>PRP 11 20 15 20</v>
          </cell>
          <cell r="AA8" t="str">
            <v>FL12006</v>
          </cell>
          <cell r="AB8" t="str">
            <v>PRL11 20 20 30</v>
          </cell>
          <cell r="AC8" t="str">
            <v>FC12006</v>
          </cell>
          <cell r="AD8">
            <v>0</v>
          </cell>
          <cell r="BE8" t="str">
            <v>20</v>
          </cell>
          <cell r="BF8" t="str">
            <v>20</v>
          </cell>
          <cell r="BG8">
            <v>0</v>
          </cell>
        </row>
        <row r="9">
          <cell r="G9" t="str">
            <v>FP01007</v>
          </cell>
          <cell r="H9" t="str">
            <v>PRP01 25 35 20</v>
          </cell>
          <cell r="I9" t="str">
            <v>FL01007</v>
          </cell>
          <cell r="J9" t="str">
            <v>PRL01 25 35 20</v>
          </cell>
          <cell r="K9" t="str">
            <v>FC01007</v>
          </cell>
          <cell r="L9">
            <v>0</v>
          </cell>
          <cell r="N9" t="str">
            <v>Угл.соед.</v>
          </cell>
          <cell r="O9" t="str">
            <v>05</v>
          </cell>
          <cell r="P9" t="str">
            <v>FP05007</v>
          </cell>
          <cell r="Q9">
            <v>0</v>
          </cell>
          <cell r="R9" t="str">
            <v>FL05007</v>
          </cell>
          <cell r="S9">
            <v>0</v>
          </cell>
          <cell r="T9" t="str">
            <v>FC05007</v>
          </cell>
          <cell r="U9">
            <v>0</v>
          </cell>
          <cell r="W9" t="str">
            <v>Мед.трубка Т-образная</v>
          </cell>
          <cell r="X9" t="str">
            <v>12</v>
          </cell>
          <cell r="Y9" t="str">
            <v>FP12007</v>
          </cell>
          <cell r="Z9">
            <v>0</v>
          </cell>
          <cell r="AA9" t="str">
            <v>FL12007</v>
          </cell>
          <cell r="AB9">
            <v>0</v>
          </cell>
          <cell r="AC9" t="str">
            <v>FC12007</v>
          </cell>
          <cell r="AD9">
            <v>0</v>
          </cell>
          <cell r="BE9" t="str">
            <v>20</v>
          </cell>
          <cell r="BF9" t="str">
            <v>25</v>
          </cell>
          <cell r="BG9">
            <v>0</v>
          </cell>
        </row>
        <row r="10">
          <cell r="G10" t="str">
            <v>FP01008</v>
          </cell>
          <cell r="I10" t="str">
            <v>FL01008</v>
          </cell>
          <cell r="K10" t="str">
            <v>FC01008</v>
          </cell>
          <cell r="L10">
            <v>0</v>
          </cell>
          <cell r="N10" t="str">
            <v>Угл.соед.</v>
          </cell>
          <cell r="O10" t="str">
            <v>05</v>
          </cell>
          <cell r="P10" t="str">
            <v>FP05008</v>
          </cell>
          <cell r="Q10">
            <v>0</v>
          </cell>
          <cell r="R10" t="str">
            <v>FL05008</v>
          </cell>
          <cell r="S10">
            <v>0</v>
          </cell>
          <cell r="T10" t="str">
            <v>FC05008</v>
          </cell>
          <cell r="U10">
            <v>0</v>
          </cell>
          <cell r="W10" t="str">
            <v>Мед.трубка Т-образная</v>
          </cell>
          <cell r="X10" t="str">
            <v>12</v>
          </cell>
          <cell r="Y10" t="str">
            <v>FP12008</v>
          </cell>
          <cell r="Z10">
            <v>0</v>
          </cell>
          <cell r="AA10" t="str">
            <v>FL12008</v>
          </cell>
          <cell r="AB10">
            <v>0</v>
          </cell>
          <cell r="AC10" t="str">
            <v>FC12008</v>
          </cell>
          <cell r="AD10">
            <v>0</v>
          </cell>
          <cell r="BE10" t="str">
            <v>20</v>
          </cell>
          <cell r="BF10" t="str">
            <v>32</v>
          </cell>
          <cell r="BG10">
            <v>0</v>
          </cell>
        </row>
        <row r="11"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 t="str">
            <v>Мед.трубка Т-образная</v>
          </cell>
          <cell r="X11" t="str">
            <v>12</v>
          </cell>
          <cell r="Y11" t="str">
            <v>FP12009</v>
          </cell>
          <cell r="Z11">
            <v>0</v>
          </cell>
          <cell r="AA11" t="str">
            <v>FL12009</v>
          </cell>
          <cell r="AB11">
            <v>0</v>
          </cell>
          <cell r="AC11" t="str">
            <v>FC12009</v>
          </cell>
          <cell r="AD11">
            <v>0</v>
          </cell>
          <cell r="BE11" t="str">
            <v>25</v>
          </cell>
          <cell r="BF11" t="str">
            <v>16</v>
          </cell>
          <cell r="BG11">
            <v>0</v>
          </cell>
        </row>
        <row r="12"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 t="str">
            <v>Мед.трубка Т-образная</v>
          </cell>
          <cell r="X12" t="str">
            <v>12</v>
          </cell>
          <cell r="Y12" t="str">
            <v>FP12010</v>
          </cell>
          <cell r="Z12">
            <v>0</v>
          </cell>
          <cell r="AA12" t="str">
            <v>FL12010</v>
          </cell>
          <cell r="AB12">
            <v>0</v>
          </cell>
          <cell r="AC12" t="str">
            <v>FC12010</v>
          </cell>
          <cell r="AD12">
            <v>0</v>
          </cell>
          <cell r="BE12" t="str">
            <v>25</v>
          </cell>
          <cell r="BF12" t="str">
            <v>20</v>
          </cell>
          <cell r="BG12">
            <v>0</v>
          </cell>
        </row>
        <row r="13">
          <cell r="G13" t="str">
            <v>FP01011</v>
          </cell>
          <cell r="H13" t="str">
            <v>PRP01 25 35 25</v>
          </cell>
          <cell r="I13" t="str">
            <v>FL01011</v>
          </cell>
          <cell r="J13" t="str">
            <v>PRL01 25 35 25</v>
          </cell>
          <cell r="K13" t="str">
            <v>FC01011</v>
          </cell>
          <cell r="L13">
            <v>0</v>
          </cell>
          <cell r="N13" t="str">
            <v>Угл.соед.</v>
          </cell>
          <cell r="O13" t="str">
            <v>05</v>
          </cell>
          <cell r="P13" t="str">
            <v>FP05011</v>
          </cell>
          <cell r="Q13" t="str">
            <v>PRP03 25 35 25</v>
          </cell>
          <cell r="R13" t="str">
            <v>FL05011</v>
          </cell>
          <cell r="S13" t="str">
            <v>PRL03 25 35 25</v>
          </cell>
          <cell r="T13" t="str">
            <v>FC05011</v>
          </cell>
          <cell r="U13">
            <v>0</v>
          </cell>
          <cell r="W13" t="str">
            <v>Мед.трубка Т-образная</v>
          </cell>
          <cell r="X13" t="str">
            <v>12</v>
          </cell>
          <cell r="Y13" t="str">
            <v>FP12011</v>
          </cell>
          <cell r="Z13">
            <v>0</v>
          </cell>
          <cell r="AA13" t="str">
            <v>FL12011</v>
          </cell>
          <cell r="AB13">
            <v>0</v>
          </cell>
          <cell r="AC13" t="str">
            <v>FC12011</v>
          </cell>
          <cell r="AD13">
            <v>0</v>
          </cell>
          <cell r="BE13" t="str">
            <v>25</v>
          </cell>
          <cell r="BF13" t="str">
            <v>25</v>
          </cell>
          <cell r="BG13">
            <v>0</v>
          </cell>
        </row>
        <row r="14">
          <cell r="G14" t="str">
            <v>FP01012</v>
          </cell>
          <cell r="H14" t="str">
            <v>PRP01 32 44 25</v>
          </cell>
          <cell r="I14" t="str">
            <v>FL01012</v>
          </cell>
          <cell r="J14" t="str">
            <v>PRL01 32 44 25</v>
          </cell>
          <cell r="K14" t="str">
            <v>FC01012</v>
          </cell>
          <cell r="L14">
            <v>0</v>
          </cell>
          <cell r="N14" t="str">
            <v>Угл.соед.</v>
          </cell>
          <cell r="O14" t="str">
            <v>05</v>
          </cell>
          <cell r="P14" t="str">
            <v>FP05012</v>
          </cell>
          <cell r="Q14">
            <v>0</v>
          </cell>
          <cell r="R14" t="str">
            <v>FL05012</v>
          </cell>
          <cell r="S14">
            <v>0</v>
          </cell>
          <cell r="T14" t="str">
            <v>FC05012</v>
          </cell>
          <cell r="U14">
            <v>0</v>
          </cell>
          <cell r="W14" t="str">
            <v>Мед.трубка Т-образная</v>
          </cell>
          <cell r="X14" t="str">
            <v>12</v>
          </cell>
          <cell r="Y14" t="str">
            <v>FP12012</v>
          </cell>
          <cell r="Z14">
            <v>0</v>
          </cell>
          <cell r="AA14" t="str">
            <v>FL12012</v>
          </cell>
          <cell r="AB14">
            <v>0</v>
          </cell>
          <cell r="AC14" t="str">
            <v>FC12012</v>
          </cell>
          <cell r="AD14">
            <v>0</v>
          </cell>
          <cell r="BE14" t="str">
            <v>25</v>
          </cell>
          <cell r="BF14" t="str">
            <v>32</v>
          </cell>
          <cell r="BG14">
            <v>0</v>
          </cell>
        </row>
        <row r="15"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 t="str">
            <v>Мед.трубка Т-образная</v>
          </cell>
          <cell r="X15" t="str">
            <v>12</v>
          </cell>
          <cell r="Y15" t="str">
            <v>FP12013</v>
          </cell>
          <cell r="Z15">
            <v>0</v>
          </cell>
          <cell r="AA15" t="str">
            <v>FL12013</v>
          </cell>
          <cell r="AB15">
            <v>0</v>
          </cell>
          <cell r="AC15" t="str">
            <v>FC12013</v>
          </cell>
          <cell r="AD15">
            <v>0</v>
          </cell>
          <cell r="BE15" t="str">
            <v>32</v>
          </cell>
          <cell r="BF15" t="str">
            <v>16</v>
          </cell>
          <cell r="BG15">
            <v>0</v>
          </cell>
        </row>
        <row r="16">
          <cell r="L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W16" t="str">
            <v>Мед.трубка Т-образная</v>
          </cell>
          <cell r="X16" t="str">
            <v>12</v>
          </cell>
          <cell r="Y16" t="str">
            <v>FP12014</v>
          </cell>
          <cell r="Z16">
            <v>0</v>
          </cell>
          <cell r="AA16" t="str">
            <v>FL12014</v>
          </cell>
          <cell r="AB16">
            <v>0</v>
          </cell>
          <cell r="AC16" t="str">
            <v>FC12014</v>
          </cell>
          <cell r="AD16">
            <v>0</v>
          </cell>
          <cell r="BE16" t="str">
            <v>32</v>
          </cell>
          <cell r="BF16" t="str">
            <v>20</v>
          </cell>
          <cell r="BG16">
            <v>0</v>
          </cell>
        </row>
        <row r="17">
          <cell r="L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W17" t="str">
            <v>Мед.трубка Т-образная</v>
          </cell>
          <cell r="X17" t="str">
            <v>12</v>
          </cell>
          <cell r="Y17" t="str">
            <v>FP12015</v>
          </cell>
          <cell r="Z17">
            <v>0</v>
          </cell>
          <cell r="AA17" t="str">
            <v>FL12015</v>
          </cell>
          <cell r="AB17">
            <v>0</v>
          </cell>
          <cell r="AC17" t="str">
            <v>FC12015</v>
          </cell>
          <cell r="AD17">
            <v>0</v>
          </cell>
          <cell r="BE17" t="str">
            <v>32</v>
          </cell>
          <cell r="BF17" t="str">
            <v>25</v>
          </cell>
          <cell r="BG17">
            <v>0</v>
          </cell>
        </row>
        <row r="18">
          <cell r="G18" t="str">
            <v>FP01016</v>
          </cell>
          <cell r="H18" t="str">
            <v>PRP01 32 44 32</v>
          </cell>
          <cell r="I18" t="str">
            <v>FL01016</v>
          </cell>
          <cell r="J18" t="str">
            <v>PRL01 32 44 32</v>
          </cell>
          <cell r="K18" t="str">
            <v>FC01016</v>
          </cell>
          <cell r="L18">
            <v>0</v>
          </cell>
          <cell r="N18" t="str">
            <v>Угл.соед.</v>
          </cell>
          <cell r="O18" t="str">
            <v>05</v>
          </cell>
          <cell r="P18" t="str">
            <v>FP05016</v>
          </cell>
          <cell r="Q18" t="str">
            <v>PRP03 32 44 32</v>
          </cell>
          <cell r="R18" t="str">
            <v>FL05016</v>
          </cell>
          <cell r="S18" t="str">
            <v>PRL03 32 44 32</v>
          </cell>
          <cell r="T18" t="str">
            <v>FC05016</v>
          </cell>
          <cell r="U18">
            <v>0</v>
          </cell>
          <cell r="W18" t="str">
            <v>Мед.трубка Т-образная</v>
          </cell>
          <cell r="X18" t="str">
            <v>12</v>
          </cell>
          <cell r="Y18" t="str">
            <v>FP12016</v>
          </cell>
          <cell r="Z18">
            <v>0</v>
          </cell>
          <cell r="AA18" t="str">
            <v>FL12016</v>
          </cell>
          <cell r="AB18">
            <v>0</v>
          </cell>
          <cell r="AC18" t="str">
            <v>FC12016</v>
          </cell>
          <cell r="AD18">
            <v>0</v>
          </cell>
          <cell r="BE18" t="str">
            <v>32</v>
          </cell>
          <cell r="BF18" t="str">
            <v>32</v>
          </cell>
          <cell r="BG18">
            <v>0</v>
          </cell>
        </row>
        <row r="19">
          <cell r="L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W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BE19">
            <v>0</v>
          </cell>
          <cell r="BF19">
            <v>0</v>
          </cell>
          <cell r="BG19">
            <v>0</v>
          </cell>
        </row>
        <row r="20">
          <cell r="G20" t="str">
            <v>FP02001</v>
          </cell>
          <cell r="H20" t="str">
            <v>PRP00 16 22 04</v>
          </cell>
          <cell r="I20" t="str">
            <v>FL02001</v>
          </cell>
          <cell r="J20" t="str">
            <v>PRL00 16 22 04</v>
          </cell>
          <cell r="K20" t="str">
            <v>FC02001</v>
          </cell>
          <cell r="L20" t="str">
            <v>PRC00 16 22 04</v>
          </cell>
          <cell r="N20" t="str">
            <v>прямой с ВР</v>
          </cell>
          <cell r="O20" t="str">
            <v>03</v>
          </cell>
          <cell r="P20" t="str">
            <v>FP03001</v>
          </cell>
          <cell r="Q20" t="str">
            <v>PRP02 16 22 04</v>
          </cell>
          <cell r="R20" t="str">
            <v>FL03001</v>
          </cell>
          <cell r="S20" t="str">
            <v>PRL02 16 22 04</v>
          </cell>
          <cell r="T20" t="str">
            <v>FC03001</v>
          </cell>
          <cell r="U20">
            <v>0</v>
          </cell>
          <cell r="W20" t="str">
            <v>Прямой с ВР и нак.гайкой</v>
          </cell>
          <cell r="X20" t="str">
            <v>04</v>
          </cell>
          <cell r="Y20" t="str">
            <v>FP04001</v>
          </cell>
          <cell r="Z20" t="str">
            <v>PRP08 16 22 04</v>
          </cell>
          <cell r="AA20" t="str">
            <v>FL04001</v>
          </cell>
          <cell r="AB20" t="str">
            <v>PRL08 16 22 04</v>
          </cell>
          <cell r="AC20" t="str">
            <v>FC04001</v>
          </cell>
          <cell r="AD20">
            <v>0</v>
          </cell>
          <cell r="AF20" t="str">
            <v>угл.с НР</v>
          </cell>
          <cell r="AG20" t="str">
            <v>06</v>
          </cell>
          <cell r="AH20" t="str">
            <v>FP06001</v>
          </cell>
          <cell r="AI20" t="str">
            <v>PRP04 16 22 04</v>
          </cell>
          <cell r="AJ20" t="str">
            <v>FL06001</v>
          </cell>
          <cell r="AK20" t="str">
            <v>PRL04 16 22 04</v>
          </cell>
          <cell r="AL20" t="str">
            <v>FC06001</v>
          </cell>
          <cell r="AM20">
            <v>0</v>
          </cell>
          <cell r="AO20" t="str">
            <v>угл.с ВР</v>
          </cell>
          <cell r="AP20" t="str">
            <v>07</v>
          </cell>
          <cell r="AQ20" t="str">
            <v>FP07001</v>
          </cell>
          <cell r="AR20" t="str">
            <v>PRP05 16 22 04</v>
          </cell>
          <cell r="AS20" t="str">
            <v>FL07001</v>
          </cell>
          <cell r="AT20" t="str">
            <v>PRL05 16 22 04</v>
          </cell>
          <cell r="AU20" t="str">
            <v>FC07001</v>
          </cell>
          <cell r="AW20" t="str">
            <v>Водорозетка</v>
          </cell>
          <cell r="AX20" t="str">
            <v>08</v>
          </cell>
          <cell r="AY20" t="str">
            <v>FP08001</v>
          </cell>
          <cell r="AZ20" t="str">
            <v>PRP04 16 22 04</v>
          </cell>
          <cell r="BA20" t="str">
            <v>FL08001</v>
          </cell>
          <cell r="BB20" t="str">
            <v>PRL04 16 22 04</v>
          </cell>
          <cell r="BC20" t="str">
            <v>FC08001</v>
          </cell>
          <cell r="BE20">
            <v>16</v>
          </cell>
          <cell r="BF20" t="str">
            <v>G½"</v>
          </cell>
          <cell r="BG20">
            <v>0</v>
          </cell>
        </row>
        <row r="21">
          <cell r="G21" t="str">
            <v>FP02002</v>
          </cell>
          <cell r="H21" t="str">
            <v>PRP00 16 22 05</v>
          </cell>
          <cell r="I21" t="str">
            <v>FL02002</v>
          </cell>
          <cell r="J21" t="str">
            <v>PRL00 16 22 05</v>
          </cell>
          <cell r="K21" t="str">
            <v>FC02002</v>
          </cell>
          <cell r="L21">
            <v>0</v>
          </cell>
          <cell r="N21" t="str">
            <v>прямой с ВР</v>
          </cell>
          <cell r="O21" t="str">
            <v>03</v>
          </cell>
          <cell r="P21" t="str">
            <v>FP03002</v>
          </cell>
          <cell r="Q21" t="str">
            <v>PRP02 16 22 05</v>
          </cell>
          <cell r="R21" t="str">
            <v>FL03002</v>
          </cell>
          <cell r="S21" t="str">
            <v>PRL02 16 22 05</v>
          </cell>
          <cell r="T21" t="str">
            <v>FC03002</v>
          </cell>
          <cell r="U21">
            <v>0</v>
          </cell>
          <cell r="W21" t="str">
            <v>Прямой с ВР и нак.гайкой</v>
          </cell>
          <cell r="X21" t="str">
            <v>04</v>
          </cell>
          <cell r="Y21" t="str">
            <v>FP04002</v>
          </cell>
          <cell r="Z21" t="str">
            <v>PRP08 16 22 05</v>
          </cell>
          <cell r="AA21" t="str">
            <v>FL04002</v>
          </cell>
          <cell r="AB21" t="str">
            <v>PRL08 16 22 05</v>
          </cell>
          <cell r="AC21" t="str">
            <v>FC04002</v>
          </cell>
          <cell r="AD21">
            <v>0</v>
          </cell>
          <cell r="AF21" t="str">
            <v>угл.с НР</v>
          </cell>
          <cell r="AG21" t="str">
            <v>06</v>
          </cell>
          <cell r="AH21" t="str">
            <v>FP06002</v>
          </cell>
          <cell r="AI21" t="str">
            <v>PRP04 16 22 05</v>
          </cell>
          <cell r="AJ21" t="str">
            <v>FL06002</v>
          </cell>
          <cell r="AK21" t="str">
            <v>PRL04 16 22 05</v>
          </cell>
          <cell r="AL21" t="str">
            <v>FC06002</v>
          </cell>
          <cell r="AM21">
            <v>0</v>
          </cell>
          <cell r="AO21" t="str">
            <v>угл.с ВР</v>
          </cell>
          <cell r="AP21" t="str">
            <v>07</v>
          </cell>
          <cell r="AQ21" t="str">
            <v>FP07002</v>
          </cell>
          <cell r="AR21" t="str">
            <v>PRP05 16 22 05</v>
          </cell>
          <cell r="AS21" t="str">
            <v>FL07002</v>
          </cell>
          <cell r="AT21" t="str">
            <v>PRL05 16 22 05</v>
          </cell>
          <cell r="AU21" t="str">
            <v>FC07002</v>
          </cell>
          <cell r="AW21" t="str">
            <v>Водорозетка</v>
          </cell>
          <cell r="AX21" t="str">
            <v>08</v>
          </cell>
          <cell r="AY21" t="str">
            <v>FP08002</v>
          </cell>
          <cell r="AZ21">
            <v>0</v>
          </cell>
          <cell r="BA21" t="str">
            <v>FL08002</v>
          </cell>
          <cell r="BB21">
            <v>0</v>
          </cell>
          <cell r="BC21" t="str">
            <v>FC08002</v>
          </cell>
          <cell r="BE21" t="str">
            <v>16</v>
          </cell>
          <cell r="BF21" t="str">
            <v>G¾"</v>
          </cell>
          <cell r="BG21">
            <v>0</v>
          </cell>
        </row>
        <row r="22">
          <cell r="G22" t="str">
            <v>FP02003</v>
          </cell>
          <cell r="I22" t="str">
            <v>FL02003</v>
          </cell>
          <cell r="K22" t="str">
            <v>FC02003</v>
          </cell>
          <cell r="L22">
            <v>0</v>
          </cell>
          <cell r="N22" t="str">
            <v>прямой с ВР</v>
          </cell>
          <cell r="O22" t="str">
            <v>03</v>
          </cell>
          <cell r="P22" t="str">
            <v>FP03003</v>
          </cell>
          <cell r="Q22">
            <v>0</v>
          </cell>
          <cell r="R22" t="str">
            <v>FL03003</v>
          </cell>
          <cell r="S22">
            <v>0</v>
          </cell>
          <cell r="T22" t="str">
            <v>FC03003</v>
          </cell>
          <cell r="U22">
            <v>0</v>
          </cell>
          <cell r="W22" t="str">
            <v>Прямой с ВР и нак.гайкой</v>
          </cell>
          <cell r="X22" t="str">
            <v>04</v>
          </cell>
          <cell r="Y22" t="str">
            <v>FP04003</v>
          </cell>
          <cell r="Z22">
            <v>0</v>
          </cell>
          <cell r="AA22" t="str">
            <v>FL04003</v>
          </cell>
          <cell r="AB22">
            <v>0</v>
          </cell>
          <cell r="AC22" t="str">
            <v>FC04003</v>
          </cell>
          <cell r="AD22">
            <v>0</v>
          </cell>
          <cell r="AF22" t="str">
            <v>угл.с НР</v>
          </cell>
          <cell r="AG22" t="str">
            <v>06</v>
          </cell>
          <cell r="AH22" t="str">
            <v>FP06003</v>
          </cell>
          <cell r="AI22">
            <v>0</v>
          </cell>
          <cell r="AJ22" t="str">
            <v>FL06003</v>
          </cell>
          <cell r="AK22">
            <v>0</v>
          </cell>
          <cell r="AL22" t="str">
            <v>FC06003</v>
          </cell>
          <cell r="AM22">
            <v>0</v>
          </cell>
          <cell r="AO22" t="str">
            <v>угл.с ВР</v>
          </cell>
          <cell r="AP22" t="str">
            <v>07</v>
          </cell>
          <cell r="AQ22" t="str">
            <v>FP07003</v>
          </cell>
          <cell r="AR22">
            <v>0</v>
          </cell>
          <cell r="AS22" t="str">
            <v>FL07003</v>
          </cell>
          <cell r="AT22">
            <v>0</v>
          </cell>
          <cell r="AU22" t="str">
            <v>FC07003</v>
          </cell>
          <cell r="AW22" t="str">
            <v>Водорозетка</v>
          </cell>
          <cell r="AX22" t="str">
            <v>08</v>
          </cell>
          <cell r="AY22" t="str">
            <v>FP08003</v>
          </cell>
          <cell r="AZ22">
            <v>0</v>
          </cell>
          <cell r="BA22" t="str">
            <v>FL08003</v>
          </cell>
          <cell r="BB22">
            <v>0</v>
          </cell>
          <cell r="BC22" t="str">
            <v>FC08003</v>
          </cell>
          <cell r="BE22" t="str">
            <v>16</v>
          </cell>
          <cell r="BF22" t="str">
            <v>G1"</v>
          </cell>
          <cell r="BG22">
            <v>0</v>
          </cell>
        </row>
        <row r="23">
          <cell r="G23" t="str">
            <v>FP02004</v>
          </cell>
          <cell r="H23" t="str">
            <v>PRP00 20 28 04</v>
          </cell>
          <cell r="I23" t="str">
            <v>FL02004</v>
          </cell>
          <cell r="J23" t="str">
            <v>PRL00 20 28 04</v>
          </cell>
          <cell r="K23" t="str">
            <v>FC02004</v>
          </cell>
          <cell r="L23" t="str">
            <v>PRC00 20 28 04</v>
          </cell>
          <cell r="N23" t="str">
            <v>прямой с ВР</v>
          </cell>
          <cell r="O23" t="str">
            <v>03</v>
          </cell>
          <cell r="P23" t="str">
            <v>FP03004</v>
          </cell>
          <cell r="Q23" t="str">
            <v>PRP02 20 28 04</v>
          </cell>
          <cell r="R23" t="str">
            <v>FL03004</v>
          </cell>
          <cell r="S23" t="str">
            <v>PRL02 20 28 04</v>
          </cell>
          <cell r="T23" t="str">
            <v>FC03004</v>
          </cell>
          <cell r="U23">
            <v>0</v>
          </cell>
          <cell r="W23" t="str">
            <v>Прямой с ВР и нак.гайкой</v>
          </cell>
          <cell r="X23" t="str">
            <v>04</v>
          </cell>
          <cell r="Y23" t="str">
            <v>FP04004</v>
          </cell>
          <cell r="Z23" t="str">
            <v>PRP08 20 28 04</v>
          </cell>
          <cell r="AA23" t="str">
            <v>FL04004</v>
          </cell>
          <cell r="AB23" t="str">
            <v>PRL08 20 28 04</v>
          </cell>
          <cell r="AC23" t="str">
            <v>FC04004</v>
          </cell>
          <cell r="AD23">
            <v>0</v>
          </cell>
          <cell r="AF23" t="str">
            <v>угл.с НР</v>
          </cell>
          <cell r="AG23" t="str">
            <v>06</v>
          </cell>
          <cell r="AH23" t="str">
            <v>FP06004</v>
          </cell>
          <cell r="AI23">
            <v>0</v>
          </cell>
          <cell r="AJ23" t="str">
            <v>FL06004</v>
          </cell>
          <cell r="AK23">
            <v>0</v>
          </cell>
          <cell r="AL23" t="str">
            <v>FC06004</v>
          </cell>
          <cell r="AM23">
            <v>0</v>
          </cell>
          <cell r="AO23" t="str">
            <v>угл.с ВР</v>
          </cell>
          <cell r="AP23" t="str">
            <v>07</v>
          </cell>
          <cell r="AQ23" t="str">
            <v>FP07004</v>
          </cell>
          <cell r="AR23">
            <v>0</v>
          </cell>
          <cell r="AS23" t="str">
            <v>FL07004</v>
          </cell>
          <cell r="AT23">
            <v>0</v>
          </cell>
          <cell r="AU23" t="str">
            <v>FC07004</v>
          </cell>
          <cell r="AW23" t="str">
            <v>Водорозетка</v>
          </cell>
          <cell r="AX23" t="str">
            <v>08</v>
          </cell>
          <cell r="AY23" t="str">
            <v>FP08004</v>
          </cell>
          <cell r="AZ23" t="str">
            <v>PRP04 20 28 04</v>
          </cell>
          <cell r="BA23" t="str">
            <v>FL08004</v>
          </cell>
          <cell r="BB23">
            <v>0</v>
          </cell>
          <cell r="BC23" t="str">
            <v>FC08004</v>
          </cell>
          <cell r="BE23" t="str">
            <v>20</v>
          </cell>
          <cell r="BF23" t="str">
            <v>G½"</v>
          </cell>
          <cell r="BG23">
            <v>0</v>
          </cell>
        </row>
        <row r="24">
          <cell r="G24" t="str">
            <v>FP02005</v>
          </cell>
          <cell r="H24" t="str">
            <v>PRP00 20 28 05</v>
          </cell>
          <cell r="I24" t="str">
            <v>FL02005</v>
          </cell>
          <cell r="J24" t="str">
            <v>PRL00 20 28 05</v>
          </cell>
          <cell r="K24" t="str">
            <v>FC02005</v>
          </cell>
          <cell r="L24" t="str">
            <v>PRC00 20 28 05</v>
          </cell>
          <cell r="N24" t="str">
            <v>прямой с ВР</v>
          </cell>
          <cell r="O24" t="str">
            <v>03</v>
          </cell>
          <cell r="P24" t="str">
            <v>FP03005</v>
          </cell>
          <cell r="Q24" t="str">
            <v>PRP02 20 28 05</v>
          </cell>
          <cell r="R24" t="str">
            <v>FL03005</v>
          </cell>
          <cell r="S24" t="str">
            <v>PRL02 20 28 05</v>
          </cell>
          <cell r="T24" t="str">
            <v>FC03005</v>
          </cell>
          <cell r="U24">
            <v>0</v>
          </cell>
          <cell r="W24" t="str">
            <v>Прямой с ВР и нак.гайкой</v>
          </cell>
          <cell r="X24" t="str">
            <v>04</v>
          </cell>
          <cell r="Y24" t="str">
            <v>FP04005</v>
          </cell>
          <cell r="Z24" t="str">
            <v>PRP08 20 28 05</v>
          </cell>
          <cell r="AA24" t="str">
            <v>FL04005</v>
          </cell>
          <cell r="AB24" t="str">
            <v>PRL08 20 28 05</v>
          </cell>
          <cell r="AC24" t="str">
            <v>FC04005</v>
          </cell>
          <cell r="AD24">
            <v>0</v>
          </cell>
          <cell r="AF24" t="str">
            <v>угл.с НР</v>
          </cell>
          <cell r="AG24" t="str">
            <v>06</v>
          </cell>
          <cell r="AH24" t="str">
            <v>FP06005</v>
          </cell>
          <cell r="AI24" t="str">
            <v>PRP04 20 28 05</v>
          </cell>
          <cell r="AJ24" t="str">
            <v>FL06005</v>
          </cell>
          <cell r="AK24" t="str">
            <v>PRL04 20 28 05</v>
          </cell>
          <cell r="AL24" t="str">
            <v>FC06005</v>
          </cell>
          <cell r="AM24">
            <v>0</v>
          </cell>
          <cell r="AO24" t="str">
            <v>угл.с ВР</v>
          </cell>
          <cell r="AP24" t="str">
            <v>07</v>
          </cell>
          <cell r="AQ24" t="str">
            <v>FP07005</v>
          </cell>
          <cell r="AR24">
            <v>0</v>
          </cell>
          <cell r="AS24" t="str">
            <v>FL07005</v>
          </cell>
          <cell r="AT24">
            <v>0</v>
          </cell>
          <cell r="AU24" t="str">
            <v>FC07005</v>
          </cell>
          <cell r="AW24" t="str">
            <v>Водорозетка</v>
          </cell>
          <cell r="AX24" t="str">
            <v>08</v>
          </cell>
          <cell r="AY24" t="str">
            <v>FP08005</v>
          </cell>
          <cell r="AZ24">
            <v>0</v>
          </cell>
          <cell r="BA24" t="str">
            <v>FL08005</v>
          </cell>
          <cell r="BB24">
            <v>0</v>
          </cell>
          <cell r="BC24" t="str">
            <v>FC08005</v>
          </cell>
          <cell r="BE24" t="str">
            <v>20</v>
          </cell>
          <cell r="BF24" t="str">
            <v>G¾"</v>
          </cell>
          <cell r="BG24">
            <v>0</v>
          </cell>
        </row>
        <row r="25">
          <cell r="G25" t="str">
            <v>FP02006</v>
          </cell>
          <cell r="I25" t="str">
            <v>FL02006</v>
          </cell>
          <cell r="K25" t="str">
            <v>FC02006</v>
          </cell>
          <cell r="L25">
            <v>0</v>
          </cell>
          <cell r="N25" t="str">
            <v>прямой с ВР</v>
          </cell>
          <cell r="O25" t="str">
            <v>03</v>
          </cell>
          <cell r="P25" t="str">
            <v>FP03006</v>
          </cell>
          <cell r="Q25">
            <v>0</v>
          </cell>
          <cell r="R25" t="str">
            <v>FL03006</v>
          </cell>
          <cell r="S25">
            <v>0</v>
          </cell>
          <cell r="T25" t="str">
            <v>FC03006</v>
          </cell>
          <cell r="U25">
            <v>0</v>
          </cell>
          <cell r="W25" t="str">
            <v>Прямой с ВР и нак.гайкой</v>
          </cell>
          <cell r="X25" t="str">
            <v>04</v>
          </cell>
          <cell r="Y25" t="str">
            <v>FP04006</v>
          </cell>
          <cell r="Z25">
            <v>0</v>
          </cell>
          <cell r="AA25" t="str">
            <v>FL04006</v>
          </cell>
          <cell r="AB25">
            <v>0</v>
          </cell>
          <cell r="AC25" t="str">
            <v>FC04006</v>
          </cell>
          <cell r="AD25">
            <v>0</v>
          </cell>
          <cell r="AF25" t="str">
            <v>угл.с НР</v>
          </cell>
          <cell r="AG25" t="str">
            <v>06</v>
          </cell>
          <cell r="AH25" t="str">
            <v>FP06006</v>
          </cell>
          <cell r="AI25">
            <v>0</v>
          </cell>
          <cell r="AJ25" t="str">
            <v>FL06006</v>
          </cell>
          <cell r="AK25">
            <v>0</v>
          </cell>
          <cell r="AL25" t="str">
            <v>FC06006</v>
          </cell>
          <cell r="AM25">
            <v>0</v>
          </cell>
          <cell r="AO25" t="str">
            <v>угл.с ВР</v>
          </cell>
          <cell r="AP25" t="str">
            <v>07</v>
          </cell>
          <cell r="AQ25" t="str">
            <v>FP07006</v>
          </cell>
          <cell r="AR25">
            <v>0</v>
          </cell>
          <cell r="AS25" t="str">
            <v>FL07006</v>
          </cell>
          <cell r="AT25">
            <v>0</v>
          </cell>
          <cell r="AU25" t="str">
            <v>FC07006</v>
          </cell>
          <cell r="AW25" t="str">
            <v>Водорозетка</v>
          </cell>
          <cell r="AX25" t="str">
            <v>08</v>
          </cell>
          <cell r="AY25" t="str">
            <v>FP08006</v>
          </cell>
          <cell r="AZ25">
            <v>0</v>
          </cell>
          <cell r="BA25" t="str">
            <v>FL08006</v>
          </cell>
          <cell r="BB25">
            <v>0</v>
          </cell>
          <cell r="BC25" t="str">
            <v>FC08006</v>
          </cell>
          <cell r="BE25" t="str">
            <v>20</v>
          </cell>
          <cell r="BF25" t="str">
            <v>G1"</v>
          </cell>
          <cell r="BG25">
            <v>0</v>
          </cell>
        </row>
        <row r="26">
          <cell r="G26" t="str">
            <v>FP02007</v>
          </cell>
          <cell r="H26" t="str">
            <v>PRP00 25 35 04</v>
          </cell>
          <cell r="I26" t="str">
            <v>FL02007</v>
          </cell>
          <cell r="K26" t="str">
            <v>FC02007</v>
          </cell>
          <cell r="L26">
            <v>0</v>
          </cell>
          <cell r="N26" t="str">
            <v>прямой с ВР</v>
          </cell>
          <cell r="O26" t="str">
            <v>03</v>
          </cell>
          <cell r="P26" t="str">
            <v>FP03007</v>
          </cell>
          <cell r="Q26" t="str">
            <v>PRP02 25 35 04</v>
          </cell>
          <cell r="R26" t="str">
            <v>FL03007</v>
          </cell>
          <cell r="S26" t="str">
            <v>PRL02 25 35 04</v>
          </cell>
          <cell r="T26" t="str">
            <v>FC03007</v>
          </cell>
          <cell r="U26">
            <v>0</v>
          </cell>
          <cell r="W26" t="str">
            <v>Прямой с ВР и нак.гайкой</v>
          </cell>
          <cell r="X26" t="str">
            <v>04</v>
          </cell>
          <cell r="Y26" t="str">
            <v>FP04007</v>
          </cell>
          <cell r="Z26">
            <v>0</v>
          </cell>
          <cell r="AA26" t="str">
            <v>FL04007</v>
          </cell>
          <cell r="AB26">
            <v>0</v>
          </cell>
          <cell r="AC26" t="str">
            <v>FC04007</v>
          </cell>
          <cell r="AD26">
            <v>0</v>
          </cell>
          <cell r="AF26" t="str">
            <v>угл.с НР</v>
          </cell>
          <cell r="AG26" t="str">
            <v>06</v>
          </cell>
          <cell r="AH26" t="str">
            <v>FP06007</v>
          </cell>
          <cell r="AI26">
            <v>0</v>
          </cell>
          <cell r="AJ26" t="str">
            <v>FL06007</v>
          </cell>
          <cell r="AK26">
            <v>0</v>
          </cell>
          <cell r="AL26" t="str">
            <v>FC06007</v>
          </cell>
          <cell r="AM26">
            <v>0</v>
          </cell>
          <cell r="AO26" t="str">
            <v>угл.с ВР</v>
          </cell>
          <cell r="AP26" t="str">
            <v>07</v>
          </cell>
          <cell r="AQ26" t="str">
            <v>FP07007</v>
          </cell>
          <cell r="AR26">
            <v>0</v>
          </cell>
          <cell r="AS26" t="str">
            <v>FL07007</v>
          </cell>
          <cell r="AT26">
            <v>0</v>
          </cell>
          <cell r="AU26" t="str">
            <v>FC07007</v>
          </cell>
          <cell r="AW26" t="str">
            <v>Водорозетка</v>
          </cell>
          <cell r="AX26" t="str">
            <v>08</v>
          </cell>
          <cell r="AY26" t="str">
            <v>FP08007</v>
          </cell>
          <cell r="AZ26">
            <v>0</v>
          </cell>
          <cell r="BA26" t="str">
            <v>FL08007</v>
          </cell>
          <cell r="BB26">
            <v>0</v>
          </cell>
          <cell r="BC26" t="str">
            <v>FC08007</v>
          </cell>
          <cell r="BE26" t="str">
            <v>25</v>
          </cell>
          <cell r="BF26" t="str">
            <v>G½"</v>
          </cell>
          <cell r="BG26">
            <v>0</v>
          </cell>
        </row>
        <row r="27">
          <cell r="G27" t="str">
            <v>FP02008</v>
          </cell>
          <cell r="H27" t="str">
            <v>PRP00 25 35 05</v>
          </cell>
          <cell r="I27" t="str">
            <v>FL02008</v>
          </cell>
          <cell r="J27" t="str">
            <v>PRL00 25 35 05</v>
          </cell>
          <cell r="K27" t="str">
            <v>FC02008</v>
          </cell>
          <cell r="L27">
            <v>0</v>
          </cell>
          <cell r="N27" t="str">
            <v>прямой с ВР</v>
          </cell>
          <cell r="O27" t="str">
            <v>03</v>
          </cell>
          <cell r="P27" t="str">
            <v>FP03008</v>
          </cell>
          <cell r="Q27" t="str">
            <v>PRP02 25 35 05</v>
          </cell>
          <cell r="R27" t="str">
            <v>FL03008</v>
          </cell>
          <cell r="S27" t="str">
            <v>PRL02 25 35 05</v>
          </cell>
          <cell r="T27" t="str">
            <v>FC03008</v>
          </cell>
          <cell r="U27">
            <v>0</v>
          </cell>
          <cell r="W27" t="str">
            <v>Прямой с ВР и нак.гайкой</v>
          </cell>
          <cell r="X27" t="str">
            <v>04</v>
          </cell>
          <cell r="Y27" t="str">
            <v>FP04008</v>
          </cell>
          <cell r="Z27" t="str">
            <v>PRP08 25 35 05</v>
          </cell>
          <cell r="AA27" t="str">
            <v>FL04008</v>
          </cell>
          <cell r="AB27">
            <v>0</v>
          </cell>
          <cell r="AC27" t="str">
            <v>FC04008</v>
          </cell>
          <cell r="AD27">
            <v>0</v>
          </cell>
          <cell r="AF27" t="str">
            <v>угл.с НР</v>
          </cell>
          <cell r="AG27" t="str">
            <v>06</v>
          </cell>
          <cell r="AH27" t="str">
            <v>FP06008</v>
          </cell>
          <cell r="AI27">
            <v>0</v>
          </cell>
          <cell r="AJ27" t="str">
            <v>FL06008</v>
          </cell>
          <cell r="AK27">
            <v>0</v>
          </cell>
          <cell r="AL27" t="str">
            <v>FC06008</v>
          </cell>
          <cell r="AM27">
            <v>0</v>
          </cell>
          <cell r="AO27" t="str">
            <v>угл.с ВР</v>
          </cell>
          <cell r="AP27" t="str">
            <v>07</v>
          </cell>
          <cell r="AQ27" t="str">
            <v>FP07008</v>
          </cell>
          <cell r="AR27">
            <v>0</v>
          </cell>
          <cell r="AS27" t="str">
            <v>FL07008</v>
          </cell>
          <cell r="AT27">
            <v>0</v>
          </cell>
          <cell r="AU27" t="str">
            <v>FC07008</v>
          </cell>
          <cell r="AW27" t="str">
            <v>Водорозетка</v>
          </cell>
          <cell r="AX27" t="str">
            <v>08</v>
          </cell>
          <cell r="AY27" t="str">
            <v>FP08008</v>
          </cell>
          <cell r="AZ27">
            <v>0</v>
          </cell>
          <cell r="BA27" t="str">
            <v>FL08008</v>
          </cell>
          <cell r="BB27">
            <v>0</v>
          </cell>
          <cell r="BC27" t="str">
            <v>FC08008</v>
          </cell>
          <cell r="BE27" t="str">
            <v>25</v>
          </cell>
          <cell r="BF27" t="str">
            <v>G¾"</v>
          </cell>
          <cell r="BG27">
            <v>0</v>
          </cell>
        </row>
        <row r="28">
          <cell r="G28" t="str">
            <v>FP02009</v>
          </cell>
          <cell r="H28" t="str">
            <v>PRP00 25 35 06</v>
          </cell>
          <cell r="I28" t="str">
            <v>FL02009</v>
          </cell>
          <cell r="J28" t="str">
            <v>PRL00 25 35 06</v>
          </cell>
          <cell r="K28" t="str">
            <v>FC02009</v>
          </cell>
          <cell r="L28">
            <v>0</v>
          </cell>
          <cell r="N28" t="str">
            <v>прямой с ВР</v>
          </cell>
          <cell r="O28" t="str">
            <v>03</v>
          </cell>
          <cell r="P28" t="str">
            <v>FP03009</v>
          </cell>
          <cell r="Q28" t="str">
            <v>PRP02 25 35 06</v>
          </cell>
          <cell r="R28" t="str">
            <v>FL03009</v>
          </cell>
          <cell r="S28" t="str">
            <v>PRL02 25 35 06</v>
          </cell>
          <cell r="T28" t="str">
            <v>FC03009</v>
          </cell>
          <cell r="U28">
            <v>0</v>
          </cell>
          <cell r="W28" t="str">
            <v>Прямой с ВР и нак.гайкой</v>
          </cell>
          <cell r="X28" t="str">
            <v>04</v>
          </cell>
          <cell r="Y28" t="str">
            <v>FP04009</v>
          </cell>
          <cell r="Z28">
            <v>0</v>
          </cell>
          <cell r="AA28" t="str">
            <v>FL04009</v>
          </cell>
          <cell r="AB28">
            <v>0</v>
          </cell>
          <cell r="AC28" t="str">
            <v>FC04009</v>
          </cell>
          <cell r="AD28">
            <v>0</v>
          </cell>
          <cell r="AF28" t="str">
            <v>угл.с НР</v>
          </cell>
          <cell r="AG28" t="str">
            <v>06</v>
          </cell>
          <cell r="AH28" t="str">
            <v>FP06009</v>
          </cell>
          <cell r="AI28">
            <v>0</v>
          </cell>
          <cell r="AJ28" t="str">
            <v>FL06009</v>
          </cell>
          <cell r="AK28">
            <v>0</v>
          </cell>
          <cell r="AL28" t="str">
            <v>FC06009</v>
          </cell>
          <cell r="AM28">
            <v>0</v>
          </cell>
          <cell r="AO28" t="str">
            <v>угл.с ВР</v>
          </cell>
          <cell r="AP28" t="str">
            <v>07</v>
          </cell>
          <cell r="AQ28" t="str">
            <v>FP07009</v>
          </cell>
          <cell r="AR28">
            <v>0</v>
          </cell>
          <cell r="AS28" t="str">
            <v>FL07009</v>
          </cell>
          <cell r="AT28">
            <v>0</v>
          </cell>
          <cell r="AU28" t="str">
            <v>FC07009</v>
          </cell>
          <cell r="AW28" t="str">
            <v>Водорозетка</v>
          </cell>
          <cell r="AX28" t="str">
            <v>08</v>
          </cell>
          <cell r="AY28" t="str">
            <v>FP08009</v>
          </cell>
          <cell r="AZ28">
            <v>0</v>
          </cell>
          <cell r="BA28" t="str">
            <v>FL08009</v>
          </cell>
          <cell r="BB28">
            <v>0</v>
          </cell>
          <cell r="BC28" t="str">
            <v>FC08009</v>
          </cell>
          <cell r="BE28" t="str">
            <v>25</v>
          </cell>
          <cell r="BF28" t="str">
            <v>G1"</v>
          </cell>
          <cell r="BG28">
            <v>0</v>
          </cell>
        </row>
        <row r="29">
          <cell r="G29" t="str">
            <v>FP02010</v>
          </cell>
          <cell r="I29" t="str">
            <v>FL02010</v>
          </cell>
          <cell r="K29" t="str">
            <v>FC02010</v>
          </cell>
          <cell r="L29">
            <v>0</v>
          </cell>
          <cell r="N29" t="str">
            <v>прямой с ВР</v>
          </cell>
          <cell r="O29" t="str">
            <v>03</v>
          </cell>
          <cell r="P29" t="str">
            <v>FP03010</v>
          </cell>
          <cell r="Q29">
            <v>0</v>
          </cell>
          <cell r="R29" t="str">
            <v>FL03010</v>
          </cell>
          <cell r="S29">
            <v>0</v>
          </cell>
          <cell r="T29" t="str">
            <v>FC03010</v>
          </cell>
          <cell r="U29">
            <v>0</v>
          </cell>
          <cell r="W29" t="str">
            <v>Прямой с ВР и нак.гайкой</v>
          </cell>
          <cell r="X29" t="str">
            <v>04</v>
          </cell>
          <cell r="Y29" t="str">
            <v>FP04010</v>
          </cell>
          <cell r="Z29">
            <v>0</v>
          </cell>
          <cell r="AA29" t="str">
            <v>FL04010</v>
          </cell>
          <cell r="AB29">
            <v>0</v>
          </cell>
          <cell r="AC29" t="str">
            <v>FC04010</v>
          </cell>
          <cell r="AD29">
            <v>0</v>
          </cell>
          <cell r="AF29" t="str">
            <v>угл.с НР</v>
          </cell>
          <cell r="AG29" t="str">
            <v>06</v>
          </cell>
          <cell r="AH29" t="str">
            <v>FP06010</v>
          </cell>
          <cell r="AI29">
            <v>0</v>
          </cell>
          <cell r="AJ29" t="str">
            <v>FL06010</v>
          </cell>
          <cell r="AK29">
            <v>0</v>
          </cell>
          <cell r="AL29" t="str">
            <v>FC06010</v>
          </cell>
          <cell r="AM29">
            <v>0</v>
          </cell>
          <cell r="AO29" t="str">
            <v>угл.с ВР</v>
          </cell>
          <cell r="AP29" t="str">
            <v>07</v>
          </cell>
          <cell r="AQ29" t="str">
            <v>FP07010</v>
          </cell>
          <cell r="AR29">
            <v>0</v>
          </cell>
          <cell r="AS29" t="str">
            <v>FL07010</v>
          </cell>
          <cell r="AT29">
            <v>0</v>
          </cell>
          <cell r="AU29" t="str">
            <v>FC07010</v>
          </cell>
          <cell r="AW29" t="str">
            <v>Водорозетка</v>
          </cell>
          <cell r="AX29" t="str">
            <v>08</v>
          </cell>
          <cell r="AY29" t="str">
            <v>FP08010</v>
          </cell>
          <cell r="AZ29">
            <v>0</v>
          </cell>
          <cell r="BA29" t="str">
            <v>FL08010</v>
          </cell>
          <cell r="BB29">
            <v>0</v>
          </cell>
          <cell r="BC29" t="str">
            <v>FC08010</v>
          </cell>
          <cell r="BE29" t="str">
            <v>32</v>
          </cell>
          <cell r="BF29" t="str">
            <v>G½"</v>
          </cell>
          <cell r="BG29">
            <v>0</v>
          </cell>
        </row>
        <row r="30">
          <cell r="G30" t="str">
            <v>FP02011</v>
          </cell>
          <cell r="I30" t="str">
            <v>FL02011</v>
          </cell>
          <cell r="K30" t="str">
            <v>FC02011</v>
          </cell>
          <cell r="L30">
            <v>0</v>
          </cell>
          <cell r="N30" t="str">
            <v>прямой с ВР</v>
          </cell>
          <cell r="O30" t="str">
            <v>03</v>
          </cell>
          <cell r="P30" t="str">
            <v>FP03011</v>
          </cell>
          <cell r="Q30">
            <v>0</v>
          </cell>
          <cell r="R30" t="str">
            <v>FL03011</v>
          </cell>
          <cell r="S30">
            <v>0</v>
          </cell>
          <cell r="T30" t="str">
            <v>FC03011</v>
          </cell>
          <cell r="U30">
            <v>0</v>
          </cell>
          <cell r="W30" t="str">
            <v>Прямой с ВР и нак.гайкой</v>
          </cell>
          <cell r="X30" t="str">
            <v>04</v>
          </cell>
          <cell r="Y30" t="str">
            <v>FP04011</v>
          </cell>
          <cell r="Z30">
            <v>0</v>
          </cell>
          <cell r="AA30" t="str">
            <v>FL04011</v>
          </cell>
          <cell r="AB30">
            <v>0</v>
          </cell>
          <cell r="AC30" t="str">
            <v>FC04011</v>
          </cell>
          <cell r="AD30">
            <v>0</v>
          </cell>
          <cell r="AF30" t="str">
            <v>угл.с НР</v>
          </cell>
          <cell r="AG30" t="str">
            <v>06</v>
          </cell>
          <cell r="AH30" t="str">
            <v>FP06011</v>
          </cell>
          <cell r="AI30">
            <v>0</v>
          </cell>
          <cell r="AJ30" t="str">
            <v>FL06011</v>
          </cell>
          <cell r="AK30">
            <v>0</v>
          </cell>
          <cell r="AL30" t="str">
            <v>FC06011</v>
          </cell>
          <cell r="AM30">
            <v>0</v>
          </cell>
          <cell r="AO30" t="str">
            <v>угл.с ВР</v>
          </cell>
          <cell r="AP30" t="str">
            <v>07</v>
          </cell>
          <cell r="AQ30" t="str">
            <v>FP07011</v>
          </cell>
          <cell r="AR30">
            <v>0</v>
          </cell>
          <cell r="AS30" t="str">
            <v>FL07011</v>
          </cell>
          <cell r="AT30">
            <v>0</v>
          </cell>
          <cell r="AU30" t="str">
            <v>FC07011</v>
          </cell>
          <cell r="AW30" t="str">
            <v>Водорозетка</v>
          </cell>
          <cell r="AX30" t="str">
            <v>08</v>
          </cell>
          <cell r="AY30" t="str">
            <v>FP08011</v>
          </cell>
          <cell r="AZ30">
            <v>0</v>
          </cell>
          <cell r="BA30" t="str">
            <v>FL08011</v>
          </cell>
          <cell r="BB30">
            <v>0</v>
          </cell>
          <cell r="BC30" t="str">
            <v>FC08011</v>
          </cell>
          <cell r="BE30" t="str">
            <v>32</v>
          </cell>
          <cell r="BF30" t="str">
            <v>G¾"</v>
          </cell>
          <cell r="BG30">
            <v>0</v>
          </cell>
        </row>
        <row r="31">
          <cell r="G31" t="str">
            <v>FP02012</v>
          </cell>
          <cell r="H31" t="str">
            <v>PRP00 32 44 06</v>
          </cell>
          <cell r="I31" t="str">
            <v>FL02012</v>
          </cell>
          <cell r="J31" t="str">
            <v>PRL00 32 44 06</v>
          </cell>
          <cell r="K31" t="str">
            <v>FC02012</v>
          </cell>
          <cell r="L31">
            <v>0</v>
          </cell>
          <cell r="N31" t="str">
            <v>прямой с ВР</v>
          </cell>
          <cell r="O31" t="str">
            <v>03</v>
          </cell>
          <cell r="P31" t="str">
            <v>FP03012</v>
          </cell>
          <cell r="Q31" t="str">
            <v>PRP02 32 44 06</v>
          </cell>
          <cell r="R31" t="str">
            <v>FL03012</v>
          </cell>
          <cell r="S31" t="str">
            <v>PRL02 32 44 06</v>
          </cell>
          <cell r="T31" t="str">
            <v>FC03012</v>
          </cell>
          <cell r="U31">
            <v>0</v>
          </cell>
          <cell r="W31" t="str">
            <v>Прямой с ВР и нак.гайкой</v>
          </cell>
          <cell r="X31" t="str">
            <v>04</v>
          </cell>
          <cell r="Y31" t="str">
            <v>FP04012</v>
          </cell>
          <cell r="Z31">
            <v>0</v>
          </cell>
          <cell r="AA31" t="str">
            <v>FL04012</v>
          </cell>
          <cell r="AB31">
            <v>0</v>
          </cell>
          <cell r="AC31" t="str">
            <v>FC04012</v>
          </cell>
          <cell r="AD31">
            <v>0</v>
          </cell>
          <cell r="AF31" t="str">
            <v>угл.с НР</v>
          </cell>
          <cell r="AG31" t="str">
            <v>06</v>
          </cell>
          <cell r="AH31" t="str">
            <v>FP06012</v>
          </cell>
          <cell r="AI31">
            <v>0</v>
          </cell>
          <cell r="AJ31" t="str">
            <v>FL06012</v>
          </cell>
          <cell r="AK31">
            <v>0</v>
          </cell>
          <cell r="AL31" t="str">
            <v>FC06012</v>
          </cell>
          <cell r="AM31">
            <v>0</v>
          </cell>
          <cell r="AO31" t="str">
            <v>угл.с ВР</v>
          </cell>
          <cell r="AP31" t="str">
            <v>07</v>
          </cell>
          <cell r="AQ31" t="str">
            <v>FP07012</v>
          </cell>
          <cell r="AR31">
            <v>0</v>
          </cell>
          <cell r="AS31" t="str">
            <v>FL07012</v>
          </cell>
          <cell r="AT31">
            <v>0</v>
          </cell>
          <cell r="AU31" t="str">
            <v>FC07012</v>
          </cell>
          <cell r="AW31" t="str">
            <v>Водорозетка</v>
          </cell>
          <cell r="AX31" t="str">
            <v>08</v>
          </cell>
          <cell r="AY31" t="str">
            <v>FP08012</v>
          </cell>
          <cell r="AZ31">
            <v>0</v>
          </cell>
          <cell r="BA31" t="str">
            <v>FL08012</v>
          </cell>
          <cell r="BB31">
            <v>0</v>
          </cell>
          <cell r="BC31" t="str">
            <v>FC08012</v>
          </cell>
          <cell r="BE31" t="str">
            <v>32</v>
          </cell>
          <cell r="BF31" t="str">
            <v>G1"</v>
          </cell>
          <cell r="BG31">
            <v>0</v>
          </cell>
        </row>
        <row r="32"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E32">
            <v>0</v>
          </cell>
          <cell r="BF32">
            <v>0</v>
          </cell>
          <cell r="BG32">
            <v>0</v>
          </cell>
        </row>
        <row r="33">
          <cell r="G33" t="str">
            <v>FP09001</v>
          </cell>
          <cell r="H33" t="str">
            <v>PRP07 16 16 16</v>
          </cell>
          <cell r="I33" t="str">
            <v>FL09001</v>
          </cell>
          <cell r="J33" t="str">
            <v>PRL07 16 16 16</v>
          </cell>
          <cell r="K33" t="str">
            <v>FC09001</v>
          </cell>
          <cell r="L33">
            <v>0</v>
          </cell>
          <cell r="BE33" t="str">
            <v>16</v>
          </cell>
          <cell r="BF33" t="str">
            <v>16</v>
          </cell>
          <cell r="BG33" t="str">
            <v>16</v>
          </cell>
        </row>
        <row r="34">
          <cell r="G34" t="str">
            <v>FP09002</v>
          </cell>
          <cell r="H34" t="str">
            <v>PRP07 20 16 16</v>
          </cell>
          <cell r="I34" t="str">
            <v>FL09002</v>
          </cell>
          <cell r="J34" t="str">
            <v>PRL07 20 16 16</v>
          </cell>
          <cell r="K34" t="str">
            <v>FC09002</v>
          </cell>
          <cell r="L34">
            <v>0</v>
          </cell>
          <cell r="BE34" t="str">
            <v>16</v>
          </cell>
          <cell r="BF34" t="str">
            <v>16</v>
          </cell>
          <cell r="BG34" t="str">
            <v>20</v>
          </cell>
        </row>
        <row r="35">
          <cell r="G35" t="str">
            <v>FP09003</v>
          </cell>
          <cell r="H35" t="str">
            <v>PRP07 25 16 16</v>
          </cell>
          <cell r="I35" t="str">
            <v>FL09003</v>
          </cell>
          <cell r="J35" t="str">
            <v>PRL07 25 16 16</v>
          </cell>
          <cell r="K35" t="str">
            <v>FC09003</v>
          </cell>
          <cell r="L35">
            <v>0</v>
          </cell>
          <cell r="BE35" t="str">
            <v>16</v>
          </cell>
          <cell r="BF35" t="str">
            <v>16</v>
          </cell>
          <cell r="BG35" t="str">
            <v>25</v>
          </cell>
        </row>
        <row r="36">
          <cell r="G36" t="str">
            <v>FP09004</v>
          </cell>
          <cell r="I36" t="str">
            <v>FL09004</v>
          </cell>
          <cell r="K36" t="str">
            <v>FC09004</v>
          </cell>
          <cell r="L36">
            <v>0</v>
          </cell>
          <cell r="BE36" t="str">
            <v>16</v>
          </cell>
          <cell r="BF36" t="str">
            <v>16</v>
          </cell>
          <cell r="BG36" t="str">
            <v>32</v>
          </cell>
        </row>
        <row r="37">
          <cell r="G37" t="str">
            <v>FP09005</v>
          </cell>
          <cell r="I37" t="str">
            <v>FL09005</v>
          </cell>
          <cell r="K37" t="str">
            <v>FC09005</v>
          </cell>
          <cell r="L37">
            <v>0</v>
          </cell>
          <cell r="BE37" t="str">
            <v>16</v>
          </cell>
          <cell r="BF37" t="str">
            <v>16</v>
          </cell>
          <cell r="BG37" t="str">
            <v>G½"НР</v>
          </cell>
        </row>
        <row r="38">
          <cell r="G38" t="str">
            <v>FP09006</v>
          </cell>
          <cell r="I38" t="str">
            <v>FL09006</v>
          </cell>
          <cell r="K38" t="str">
            <v>FC09006</v>
          </cell>
          <cell r="L38">
            <v>0</v>
          </cell>
          <cell r="BE38" t="str">
            <v>16</v>
          </cell>
          <cell r="BF38" t="str">
            <v>16</v>
          </cell>
          <cell r="BG38" t="str">
            <v>G½"ВР</v>
          </cell>
        </row>
        <row r="39">
          <cell r="G39" t="str">
            <v>FP09007</v>
          </cell>
          <cell r="I39" t="str">
            <v>FL09007</v>
          </cell>
          <cell r="K39" t="str">
            <v>FC09007</v>
          </cell>
          <cell r="L39">
            <v>0</v>
          </cell>
          <cell r="BE39" t="str">
            <v>16</v>
          </cell>
          <cell r="BF39" t="str">
            <v>16</v>
          </cell>
          <cell r="BG39" t="str">
            <v>G¾"НР</v>
          </cell>
        </row>
        <row r="40">
          <cell r="G40" t="str">
            <v>FP09008</v>
          </cell>
          <cell r="I40" t="str">
            <v>FL09008</v>
          </cell>
          <cell r="K40" t="str">
            <v>FC09008</v>
          </cell>
          <cell r="L40">
            <v>0</v>
          </cell>
          <cell r="BE40" t="str">
            <v>16</v>
          </cell>
          <cell r="BF40" t="str">
            <v>16</v>
          </cell>
          <cell r="BG40" t="str">
            <v>G¾"ВР</v>
          </cell>
        </row>
        <row r="41">
          <cell r="G41" t="str">
            <v>FP09009</v>
          </cell>
          <cell r="I41" t="str">
            <v>FL09009</v>
          </cell>
          <cell r="K41" t="str">
            <v>FC09009</v>
          </cell>
          <cell r="L41">
            <v>0</v>
          </cell>
          <cell r="BE41" t="str">
            <v>16</v>
          </cell>
          <cell r="BF41" t="str">
            <v>16</v>
          </cell>
          <cell r="BG41" t="str">
            <v>G1"НР</v>
          </cell>
        </row>
        <row r="42">
          <cell r="G42" t="str">
            <v>FP09010</v>
          </cell>
          <cell r="I42" t="str">
            <v>FL09010</v>
          </cell>
          <cell r="K42" t="str">
            <v>FC09010</v>
          </cell>
          <cell r="L42">
            <v>0</v>
          </cell>
          <cell r="BE42" t="str">
            <v>16</v>
          </cell>
          <cell r="BF42" t="str">
            <v>16</v>
          </cell>
          <cell r="BG42" t="str">
            <v>G1"ВР</v>
          </cell>
        </row>
        <row r="43">
          <cell r="G43" t="str">
            <v>FP09011</v>
          </cell>
          <cell r="H43" t="str">
            <v>PRP07 16 20 16</v>
          </cell>
          <cell r="I43" t="str">
            <v>FL09011</v>
          </cell>
          <cell r="J43" t="str">
            <v>PRL07 16 20 16</v>
          </cell>
          <cell r="K43" t="str">
            <v>FC09011</v>
          </cell>
          <cell r="L43">
            <v>0</v>
          </cell>
          <cell r="BE43" t="str">
            <v>16</v>
          </cell>
          <cell r="BF43" t="str">
            <v>20</v>
          </cell>
          <cell r="BG43" t="str">
            <v>16</v>
          </cell>
        </row>
        <row r="44">
          <cell r="G44" t="str">
            <v>FP09012</v>
          </cell>
          <cell r="H44" t="str">
            <v>PRP07 20 20 16</v>
          </cell>
          <cell r="I44" t="str">
            <v>FL09012</v>
          </cell>
          <cell r="J44" t="str">
            <v>PRL07 20 20 16</v>
          </cell>
          <cell r="K44" t="str">
            <v>FC09012</v>
          </cell>
          <cell r="L44">
            <v>0</v>
          </cell>
          <cell r="BE44" t="str">
            <v>16</v>
          </cell>
          <cell r="BF44" t="str">
            <v>20</v>
          </cell>
          <cell r="BG44" t="str">
            <v>20</v>
          </cell>
        </row>
        <row r="45">
          <cell r="G45" t="str">
            <v>FP09013</v>
          </cell>
          <cell r="H45" t="str">
            <v>PRP07 25 20 16</v>
          </cell>
          <cell r="I45" t="str">
            <v>FL09013</v>
          </cell>
          <cell r="J45" t="str">
            <v>PRL07 25 20 16</v>
          </cell>
          <cell r="K45" t="str">
            <v>FC09013</v>
          </cell>
          <cell r="L45">
            <v>0</v>
          </cell>
          <cell r="BE45" t="str">
            <v>16</v>
          </cell>
          <cell r="BF45" t="str">
            <v>20</v>
          </cell>
          <cell r="BG45" t="str">
            <v>25</v>
          </cell>
        </row>
        <row r="46">
          <cell r="G46" t="str">
            <v>FP09014</v>
          </cell>
          <cell r="I46" t="str">
            <v>FL09014</v>
          </cell>
          <cell r="K46" t="str">
            <v>FC09014</v>
          </cell>
          <cell r="L46">
            <v>0</v>
          </cell>
          <cell r="BE46" t="str">
            <v>16</v>
          </cell>
          <cell r="BF46" t="str">
            <v>20</v>
          </cell>
          <cell r="BG46" t="str">
            <v>32</v>
          </cell>
        </row>
        <row r="47">
          <cell r="G47" t="str">
            <v>FP09015</v>
          </cell>
          <cell r="I47" t="str">
            <v>FL09015</v>
          </cell>
          <cell r="K47" t="str">
            <v>FC09015</v>
          </cell>
          <cell r="L47">
            <v>0</v>
          </cell>
          <cell r="BE47" t="str">
            <v>16</v>
          </cell>
          <cell r="BF47" t="str">
            <v>20</v>
          </cell>
          <cell r="BG47" t="str">
            <v>G½"НР</v>
          </cell>
        </row>
        <row r="48">
          <cell r="G48" t="str">
            <v>FP09016</v>
          </cell>
          <cell r="I48" t="str">
            <v>FL09016</v>
          </cell>
          <cell r="K48" t="str">
            <v>FC09016</v>
          </cell>
          <cell r="L48">
            <v>0</v>
          </cell>
          <cell r="BE48" t="str">
            <v>16</v>
          </cell>
          <cell r="BF48" t="str">
            <v>20</v>
          </cell>
          <cell r="BG48" t="str">
            <v>G½"ВР</v>
          </cell>
        </row>
        <row r="49">
          <cell r="G49" t="str">
            <v>FP09017</v>
          </cell>
          <cell r="I49" t="str">
            <v>FL09017</v>
          </cell>
          <cell r="K49" t="str">
            <v>FC09017</v>
          </cell>
          <cell r="L49">
            <v>0</v>
          </cell>
          <cell r="BE49" t="str">
            <v>16</v>
          </cell>
          <cell r="BF49" t="str">
            <v>20</v>
          </cell>
          <cell r="BG49" t="str">
            <v>G¾"НР</v>
          </cell>
        </row>
        <row r="50">
          <cell r="G50" t="str">
            <v>FP09018</v>
          </cell>
          <cell r="I50" t="str">
            <v>FL09018</v>
          </cell>
          <cell r="K50" t="str">
            <v>FC09018</v>
          </cell>
          <cell r="L50">
            <v>0</v>
          </cell>
          <cell r="BE50" t="str">
            <v>16</v>
          </cell>
          <cell r="BF50" t="str">
            <v>20</v>
          </cell>
          <cell r="BG50" t="str">
            <v>G¾"ВР</v>
          </cell>
        </row>
        <row r="51">
          <cell r="G51" t="str">
            <v>FP09019</v>
          </cell>
          <cell r="I51" t="str">
            <v>FL09019</v>
          </cell>
          <cell r="K51" t="str">
            <v>FC09019</v>
          </cell>
          <cell r="L51">
            <v>0</v>
          </cell>
          <cell r="BE51" t="str">
            <v>16</v>
          </cell>
          <cell r="BF51" t="str">
            <v>20</v>
          </cell>
          <cell r="BG51" t="str">
            <v>G1"НР</v>
          </cell>
        </row>
        <row r="52">
          <cell r="G52" t="str">
            <v>FP09020</v>
          </cell>
          <cell r="I52" t="str">
            <v>FL09020</v>
          </cell>
          <cell r="K52" t="str">
            <v>FC09020</v>
          </cell>
          <cell r="L52">
            <v>0</v>
          </cell>
          <cell r="BE52" t="str">
            <v>16</v>
          </cell>
          <cell r="BF52" t="str">
            <v>20</v>
          </cell>
          <cell r="BG52" t="str">
            <v>G1"ВР</v>
          </cell>
        </row>
        <row r="53">
          <cell r="G53" t="str">
            <v>FP09021</v>
          </cell>
          <cell r="H53" t="str">
            <v>PRP07 16 25 16</v>
          </cell>
          <cell r="I53" t="str">
            <v>FL09021</v>
          </cell>
          <cell r="J53" t="str">
            <v>PRL07 16 25 16</v>
          </cell>
          <cell r="K53" t="str">
            <v>FC09021</v>
          </cell>
          <cell r="L53">
            <v>0</v>
          </cell>
          <cell r="BE53" t="str">
            <v>16</v>
          </cell>
          <cell r="BF53" t="str">
            <v>25</v>
          </cell>
          <cell r="BG53" t="str">
            <v>16</v>
          </cell>
        </row>
        <row r="54">
          <cell r="G54" t="str">
            <v>FP09022</v>
          </cell>
          <cell r="H54" t="str">
            <v>PRP07 20 25 16</v>
          </cell>
          <cell r="I54" t="str">
            <v>FL09022</v>
          </cell>
          <cell r="J54" t="str">
            <v>PRL07 20 25 16</v>
          </cell>
          <cell r="K54" t="str">
            <v>FC09022</v>
          </cell>
          <cell r="L54">
            <v>0</v>
          </cell>
          <cell r="BE54" t="str">
            <v>16</v>
          </cell>
          <cell r="BF54" t="str">
            <v>25</v>
          </cell>
          <cell r="BG54" t="str">
            <v>20</v>
          </cell>
        </row>
        <row r="55">
          <cell r="G55" t="str">
            <v>FP09023</v>
          </cell>
          <cell r="H55" t="str">
            <v>PRP07 25 25 16</v>
          </cell>
          <cell r="I55" t="str">
            <v>FL09023</v>
          </cell>
          <cell r="J55" t="str">
            <v>PRL07 25 25 16</v>
          </cell>
          <cell r="K55" t="str">
            <v>FC09023</v>
          </cell>
          <cell r="L55">
            <v>0</v>
          </cell>
          <cell r="BE55" t="str">
            <v>16</v>
          </cell>
          <cell r="BF55" t="str">
            <v>25</v>
          </cell>
          <cell r="BG55" t="str">
            <v>25</v>
          </cell>
        </row>
        <row r="56">
          <cell r="G56" t="str">
            <v>FP09024</v>
          </cell>
          <cell r="I56" t="str">
            <v>FL09024</v>
          </cell>
          <cell r="K56" t="str">
            <v>FC09024</v>
          </cell>
          <cell r="L56">
            <v>0</v>
          </cell>
          <cell r="BE56" t="str">
            <v>16</v>
          </cell>
          <cell r="BF56" t="str">
            <v>25</v>
          </cell>
          <cell r="BG56" t="str">
            <v>32</v>
          </cell>
        </row>
        <row r="57">
          <cell r="G57" t="str">
            <v>FP09025</v>
          </cell>
          <cell r="I57" t="str">
            <v>FL09025</v>
          </cell>
          <cell r="K57" t="str">
            <v>FC09025</v>
          </cell>
          <cell r="L57">
            <v>0</v>
          </cell>
          <cell r="BE57" t="str">
            <v>16</v>
          </cell>
          <cell r="BF57" t="str">
            <v>25</v>
          </cell>
          <cell r="BG57" t="str">
            <v>G½"НР</v>
          </cell>
        </row>
        <row r="58">
          <cell r="G58" t="str">
            <v>FP09026</v>
          </cell>
          <cell r="I58" t="str">
            <v>FL09026</v>
          </cell>
          <cell r="K58" t="str">
            <v>FC09026</v>
          </cell>
          <cell r="L58">
            <v>0</v>
          </cell>
          <cell r="BE58" t="str">
            <v>16</v>
          </cell>
          <cell r="BF58" t="str">
            <v>25</v>
          </cell>
          <cell r="BG58" t="str">
            <v>G½"ВР</v>
          </cell>
        </row>
        <row r="59">
          <cell r="G59" t="str">
            <v>FP09027</v>
          </cell>
          <cell r="I59" t="str">
            <v>FL09027</v>
          </cell>
          <cell r="K59" t="str">
            <v>FC09027</v>
          </cell>
          <cell r="L59">
            <v>0</v>
          </cell>
          <cell r="BE59" t="str">
            <v>16</v>
          </cell>
          <cell r="BF59" t="str">
            <v>25</v>
          </cell>
          <cell r="BG59" t="str">
            <v>G¾"НР</v>
          </cell>
        </row>
        <row r="60">
          <cell r="G60" t="str">
            <v>FP09028</v>
          </cell>
          <cell r="I60" t="str">
            <v>FL09028</v>
          </cell>
          <cell r="K60" t="str">
            <v>FC09028</v>
          </cell>
          <cell r="L60">
            <v>0</v>
          </cell>
          <cell r="BE60" t="str">
            <v>16</v>
          </cell>
          <cell r="BF60" t="str">
            <v>25</v>
          </cell>
          <cell r="BG60" t="str">
            <v>G¾"ВР</v>
          </cell>
        </row>
        <row r="61">
          <cell r="G61" t="str">
            <v>FP09029</v>
          </cell>
          <cell r="I61" t="str">
            <v>FL09029</v>
          </cell>
          <cell r="K61" t="str">
            <v>FC09029</v>
          </cell>
          <cell r="L61">
            <v>0</v>
          </cell>
          <cell r="BE61" t="str">
            <v>16</v>
          </cell>
          <cell r="BF61" t="str">
            <v>25</v>
          </cell>
          <cell r="BG61" t="str">
            <v>G1"НР</v>
          </cell>
        </row>
        <row r="62">
          <cell r="G62" t="str">
            <v>FP09030</v>
          </cell>
          <cell r="I62" t="str">
            <v>FL09030</v>
          </cell>
          <cell r="K62" t="str">
            <v>FC09030</v>
          </cell>
          <cell r="L62">
            <v>0</v>
          </cell>
          <cell r="BE62" t="str">
            <v>16</v>
          </cell>
          <cell r="BF62" t="str">
            <v>25</v>
          </cell>
          <cell r="BG62" t="str">
            <v>G1"ВР</v>
          </cell>
        </row>
        <row r="63">
          <cell r="G63" t="str">
            <v>FP09031</v>
          </cell>
          <cell r="I63" t="str">
            <v>FL09031</v>
          </cell>
          <cell r="K63" t="str">
            <v>FC09031</v>
          </cell>
          <cell r="L63">
            <v>0</v>
          </cell>
          <cell r="BE63" t="str">
            <v>16</v>
          </cell>
          <cell r="BF63" t="str">
            <v>32</v>
          </cell>
          <cell r="BG63" t="str">
            <v>16</v>
          </cell>
        </row>
        <row r="64">
          <cell r="G64" t="str">
            <v>FP09032</v>
          </cell>
          <cell r="I64" t="str">
            <v>FL09032</v>
          </cell>
          <cell r="K64" t="str">
            <v>FC09032</v>
          </cell>
          <cell r="L64">
            <v>0</v>
          </cell>
          <cell r="BE64" t="str">
            <v>16</v>
          </cell>
          <cell r="BF64" t="str">
            <v>32</v>
          </cell>
          <cell r="BG64" t="str">
            <v>20</v>
          </cell>
        </row>
        <row r="65">
          <cell r="G65" t="str">
            <v>FP09033</v>
          </cell>
          <cell r="I65" t="str">
            <v>FL09033</v>
          </cell>
          <cell r="K65" t="str">
            <v>FC09033</v>
          </cell>
          <cell r="L65">
            <v>0</v>
          </cell>
          <cell r="BE65" t="str">
            <v>16</v>
          </cell>
          <cell r="BF65" t="str">
            <v>32</v>
          </cell>
          <cell r="BG65" t="str">
            <v>25</v>
          </cell>
        </row>
        <row r="66">
          <cell r="G66" t="str">
            <v>FP09034</v>
          </cell>
          <cell r="I66" t="str">
            <v>FL09034</v>
          </cell>
          <cell r="K66" t="str">
            <v>FC09034</v>
          </cell>
          <cell r="L66">
            <v>0</v>
          </cell>
          <cell r="BE66" t="str">
            <v>16</v>
          </cell>
          <cell r="BF66" t="str">
            <v>32</v>
          </cell>
          <cell r="BG66" t="str">
            <v>32</v>
          </cell>
        </row>
        <row r="67">
          <cell r="G67" t="str">
            <v>FP09035</v>
          </cell>
          <cell r="I67" t="str">
            <v>FL09035</v>
          </cell>
          <cell r="K67" t="str">
            <v>FC09035</v>
          </cell>
          <cell r="L67">
            <v>0</v>
          </cell>
          <cell r="BE67" t="str">
            <v>16</v>
          </cell>
          <cell r="BF67" t="str">
            <v>32</v>
          </cell>
          <cell r="BG67" t="str">
            <v>G½"НР</v>
          </cell>
        </row>
        <row r="68">
          <cell r="G68" t="str">
            <v>FP09036</v>
          </cell>
          <cell r="I68" t="str">
            <v>FL09036</v>
          </cell>
          <cell r="K68" t="str">
            <v>FC09036</v>
          </cell>
          <cell r="L68">
            <v>0</v>
          </cell>
          <cell r="BE68" t="str">
            <v>16</v>
          </cell>
          <cell r="BF68" t="str">
            <v>32</v>
          </cell>
          <cell r="BG68" t="str">
            <v>G½"ВР</v>
          </cell>
        </row>
        <row r="69">
          <cell r="G69" t="str">
            <v>FP09037</v>
          </cell>
          <cell r="I69" t="str">
            <v>FL09037</v>
          </cell>
          <cell r="K69" t="str">
            <v>FC09037</v>
          </cell>
          <cell r="L69">
            <v>0</v>
          </cell>
          <cell r="BE69" t="str">
            <v>16</v>
          </cell>
          <cell r="BF69" t="str">
            <v>32</v>
          </cell>
          <cell r="BG69" t="str">
            <v>G¾"НР</v>
          </cell>
        </row>
        <row r="70">
          <cell r="G70" t="str">
            <v>FP09038</v>
          </cell>
          <cell r="I70" t="str">
            <v>FL09038</v>
          </cell>
          <cell r="K70" t="str">
            <v>FC09038</v>
          </cell>
          <cell r="L70">
            <v>0</v>
          </cell>
          <cell r="BE70" t="str">
            <v>16</v>
          </cell>
          <cell r="BF70" t="str">
            <v>32</v>
          </cell>
          <cell r="BG70" t="str">
            <v>G¾"ВР</v>
          </cell>
        </row>
        <row r="71">
          <cell r="G71" t="str">
            <v>FP09039</v>
          </cell>
          <cell r="I71" t="str">
            <v>FL09039</v>
          </cell>
          <cell r="K71" t="str">
            <v>FC09039</v>
          </cell>
          <cell r="L71">
            <v>0</v>
          </cell>
          <cell r="BE71" t="str">
            <v>16</v>
          </cell>
          <cell r="BF71" t="str">
            <v>32</v>
          </cell>
          <cell r="BG71" t="str">
            <v>G1"НР</v>
          </cell>
        </row>
        <row r="72">
          <cell r="G72" t="str">
            <v>FP09040</v>
          </cell>
          <cell r="I72" t="str">
            <v>FL09040</v>
          </cell>
          <cell r="K72" t="str">
            <v>FC09040</v>
          </cell>
          <cell r="L72">
            <v>0</v>
          </cell>
          <cell r="BE72" t="str">
            <v>16</v>
          </cell>
          <cell r="BF72" t="str">
            <v>32</v>
          </cell>
          <cell r="BG72" t="str">
            <v>G1"ВР</v>
          </cell>
        </row>
        <row r="73">
          <cell r="G73" t="str">
            <v>FP09041</v>
          </cell>
          <cell r="I73" t="str">
            <v>FL09041</v>
          </cell>
          <cell r="K73" t="str">
            <v>FC09041</v>
          </cell>
          <cell r="L73" t="str">
            <v>PRC08 16 04 16</v>
          </cell>
          <cell r="BE73" t="str">
            <v>16</v>
          </cell>
          <cell r="BF73" t="str">
            <v>G½"НР</v>
          </cell>
          <cell r="BG73" t="str">
            <v>16</v>
          </cell>
        </row>
        <row r="74">
          <cell r="G74" t="str">
            <v>FP09042</v>
          </cell>
          <cell r="I74" t="str">
            <v>FL09042</v>
          </cell>
          <cell r="K74" t="str">
            <v>FC09042</v>
          </cell>
          <cell r="L74">
            <v>0</v>
          </cell>
          <cell r="BE74" t="str">
            <v>16</v>
          </cell>
          <cell r="BF74" t="str">
            <v>G½"НР</v>
          </cell>
          <cell r="BG74" t="str">
            <v>20</v>
          </cell>
        </row>
        <row r="75">
          <cell r="G75" t="str">
            <v>FP09043</v>
          </cell>
          <cell r="I75" t="str">
            <v>FL09043</v>
          </cell>
          <cell r="K75" t="str">
            <v>FC09043</v>
          </cell>
          <cell r="L75">
            <v>0</v>
          </cell>
          <cell r="BE75" t="str">
            <v>16</v>
          </cell>
          <cell r="BF75" t="str">
            <v>G½"НР</v>
          </cell>
          <cell r="BG75" t="str">
            <v>25</v>
          </cell>
        </row>
        <row r="76">
          <cell r="G76" t="str">
            <v>FP09044</v>
          </cell>
          <cell r="I76" t="str">
            <v>FL09044</v>
          </cell>
          <cell r="K76" t="str">
            <v>FC09044</v>
          </cell>
          <cell r="L76">
            <v>0</v>
          </cell>
          <cell r="BE76" t="str">
            <v>16</v>
          </cell>
          <cell r="BF76" t="str">
            <v>G½"НР</v>
          </cell>
          <cell r="BG76" t="str">
            <v>32</v>
          </cell>
        </row>
        <row r="77">
          <cell r="G77" t="str">
            <v>FP09045</v>
          </cell>
          <cell r="I77" t="str">
            <v>FL09045</v>
          </cell>
          <cell r="K77" t="str">
            <v>FC09045</v>
          </cell>
          <cell r="L77">
            <v>0</v>
          </cell>
          <cell r="BE77" t="str">
            <v>16</v>
          </cell>
          <cell r="BF77" t="str">
            <v>G½"НР</v>
          </cell>
          <cell r="BG77" t="str">
            <v>G½"НР</v>
          </cell>
        </row>
        <row r="78">
          <cell r="G78" t="str">
            <v>FP09046</v>
          </cell>
          <cell r="I78" t="str">
            <v>FL09046</v>
          </cell>
          <cell r="K78" t="str">
            <v>FC09046</v>
          </cell>
          <cell r="L78">
            <v>0</v>
          </cell>
          <cell r="BE78" t="str">
            <v>16</v>
          </cell>
          <cell r="BF78" t="str">
            <v>G½"НР</v>
          </cell>
          <cell r="BG78" t="str">
            <v>G½"ВР</v>
          </cell>
        </row>
        <row r="79">
          <cell r="G79" t="str">
            <v>FP09047</v>
          </cell>
          <cell r="I79" t="str">
            <v>FL09047</v>
          </cell>
          <cell r="K79" t="str">
            <v>FC09047</v>
          </cell>
          <cell r="L79">
            <v>0</v>
          </cell>
          <cell r="BE79" t="str">
            <v>16</v>
          </cell>
          <cell r="BF79" t="str">
            <v>G½"НР</v>
          </cell>
          <cell r="BG79" t="str">
            <v>G¾"НР</v>
          </cell>
        </row>
        <row r="80">
          <cell r="G80" t="str">
            <v>FP09048</v>
          </cell>
          <cell r="I80" t="str">
            <v>FL09048</v>
          </cell>
          <cell r="K80" t="str">
            <v>FC09048</v>
          </cell>
          <cell r="L80">
            <v>0</v>
          </cell>
          <cell r="BE80" t="str">
            <v>16</v>
          </cell>
          <cell r="BF80" t="str">
            <v>G½"НР</v>
          </cell>
          <cell r="BG80" t="str">
            <v>G¾"ВР</v>
          </cell>
        </row>
        <row r="81">
          <cell r="G81" t="str">
            <v>FP09049</v>
          </cell>
          <cell r="I81" t="str">
            <v>FL09049</v>
          </cell>
          <cell r="K81" t="str">
            <v>FC09049</v>
          </cell>
          <cell r="L81">
            <v>0</v>
          </cell>
          <cell r="BE81" t="str">
            <v>16</v>
          </cell>
          <cell r="BF81" t="str">
            <v>G½"НР</v>
          </cell>
          <cell r="BG81" t="str">
            <v>G1"НР</v>
          </cell>
        </row>
        <row r="82">
          <cell r="G82" t="str">
            <v>FP09050</v>
          </cell>
          <cell r="I82" t="str">
            <v>FL09050</v>
          </cell>
          <cell r="K82" t="str">
            <v>FC09050</v>
          </cell>
          <cell r="L82">
            <v>0</v>
          </cell>
          <cell r="BE82" t="str">
            <v>16</v>
          </cell>
          <cell r="BF82" t="str">
            <v>G½"НР</v>
          </cell>
          <cell r="BG82" t="str">
            <v>G1"ВР</v>
          </cell>
        </row>
        <row r="83">
          <cell r="G83" t="str">
            <v>FP09051</v>
          </cell>
          <cell r="I83" t="str">
            <v>FL09051</v>
          </cell>
          <cell r="K83" t="str">
            <v>FC09051</v>
          </cell>
          <cell r="L83" t="str">
            <v>PRC09 16 04 16</v>
          </cell>
          <cell r="BE83" t="str">
            <v>16</v>
          </cell>
          <cell r="BF83" t="str">
            <v>G½"ВР</v>
          </cell>
          <cell r="BG83" t="str">
            <v>16</v>
          </cell>
        </row>
        <row r="84">
          <cell r="G84" t="str">
            <v>FP09052</v>
          </cell>
          <cell r="I84" t="str">
            <v>FL09052</v>
          </cell>
          <cell r="K84" t="str">
            <v>FC09052</v>
          </cell>
          <cell r="L84">
            <v>0</v>
          </cell>
          <cell r="BE84" t="str">
            <v>16</v>
          </cell>
          <cell r="BF84" t="str">
            <v>G½"ВР</v>
          </cell>
          <cell r="BG84" t="str">
            <v>20</v>
          </cell>
        </row>
        <row r="85">
          <cell r="G85" t="str">
            <v>FP09053</v>
          </cell>
          <cell r="I85" t="str">
            <v>FL09053</v>
          </cell>
          <cell r="K85" t="str">
            <v>FC09053</v>
          </cell>
          <cell r="L85">
            <v>0</v>
          </cell>
          <cell r="BE85" t="str">
            <v>16</v>
          </cell>
          <cell r="BF85" t="str">
            <v>G½"ВР</v>
          </cell>
          <cell r="BG85" t="str">
            <v>25</v>
          </cell>
        </row>
        <row r="86">
          <cell r="G86" t="str">
            <v>FP09054</v>
          </cell>
          <cell r="I86" t="str">
            <v>FL09054</v>
          </cell>
          <cell r="K86" t="str">
            <v>FC09054</v>
          </cell>
          <cell r="L86">
            <v>0</v>
          </cell>
          <cell r="BE86" t="str">
            <v>16</v>
          </cell>
          <cell r="BF86" t="str">
            <v>G½"ВР</v>
          </cell>
          <cell r="BG86" t="str">
            <v>32</v>
          </cell>
        </row>
        <row r="87">
          <cell r="G87" t="str">
            <v>FP09055</v>
          </cell>
          <cell r="I87" t="str">
            <v>FL09055</v>
          </cell>
          <cell r="K87" t="str">
            <v>FC09055</v>
          </cell>
          <cell r="L87">
            <v>0</v>
          </cell>
          <cell r="BE87" t="str">
            <v>16</v>
          </cell>
          <cell r="BF87" t="str">
            <v>G½"ВР</v>
          </cell>
          <cell r="BG87" t="str">
            <v>G½"НР</v>
          </cell>
        </row>
        <row r="88">
          <cell r="G88" t="str">
            <v>FP09056</v>
          </cell>
          <cell r="I88" t="str">
            <v>FL09056</v>
          </cell>
          <cell r="K88" t="str">
            <v>FC09056</v>
          </cell>
          <cell r="L88">
            <v>0</v>
          </cell>
          <cell r="BE88" t="str">
            <v>16</v>
          </cell>
          <cell r="BF88" t="str">
            <v>G½"ВР</v>
          </cell>
          <cell r="BG88" t="str">
            <v>G½"ВР</v>
          </cell>
        </row>
        <row r="89">
          <cell r="G89" t="str">
            <v>FP09057</v>
          </cell>
          <cell r="I89" t="str">
            <v>FL09057</v>
          </cell>
          <cell r="K89" t="str">
            <v>FC09057</v>
          </cell>
          <cell r="L89">
            <v>0</v>
          </cell>
          <cell r="BE89" t="str">
            <v>16</v>
          </cell>
          <cell r="BF89" t="str">
            <v>G½"ВР</v>
          </cell>
          <cell r="BG89" t="str">
            <v>G¾"НР</v>
          </cell>
        </row>
        <row r="90">
          <cell r="G90" t="str">
            <v>FP09058</v>
          </cell>
          <cell r="I90" t="str">
            <v>FL09058</v>
          </cell>
          <cell r="K90" t="str">
            <v>FC09058</v>
          </cell>
          <cell r="L90">
            <v>0</v>
          </cell>
          <cell r="BE90" t="str">
            <v>16</v>
          </cell>
          <cell r="BF90" t="str">
            <v>G½"ВР</v>
          </cell>
          <cell r="BG90" t="str">
            <v>G¾"ВР</v>
          </cell>
        </row>
        <row r="91">
          <cell r="G91" t="str">
            <v>FP09059</v>
          </cell>
          <cell r="I91" t="str">
            <v>FL09059</v>
          </cell>
          <cell r="K91" t="str">
            <v>FC09059</v>
          </cell>
          <cell r="L91">
            <v>0</v>
          </cell>
          <cell r="BE91" t="str">
            <v>16</v>
          </cell>
          <cell r="BF91" t="str">
            <v>G½"ВР</v>
          </cell>
          <cell r="BG91" t="str">
            <v>G1"НР</v>
          </cell>
        </row>
        <row r="92">
          <cell r="G92" t="str">
            <v>FP09060</v>
          </cell>
          <cell r="I92" t="str">
            <v>FL09060</v>
          </cell>
          <cell r="K92" t="str">
            <v>FC09060</v>
          </cell>
          <cell r="L92">
            <v>0</v>
          </cell>
          <cell r="BE92" t="str">
            <v>16</v>
          </cell>
          <cell r="BF92" t="str">
            <v>G½"ВР</v>
          </cell>
          <cell r="BG92" t="str">
            <v>G1"ВР</v>
          </cell>
        </row>
        <row r="93">
          <cell r="G93" t="str">
            <v>FP09061</v>
          </cell>
          <cell r="I93" t="str">
            <v>FL09061</v>
          </cell>
          <cell r="K93" t="str">
            <v>FC09061</v>
          </cell>
          <cell r="L93">
            <v>0</v>
          </cell>
          <cell r="BE93" t="str">
            <v>16</v>
          </cell>
          <cell r="BF93" t="str">
            <v>G¾"НР</v>
          </cell>
          <cell r="BG93" t="str">
            <v>16</v>
          </cell>
        </row>
        <row r="94">
          <cell r="G94" t="str">
            <v>FP09062</v>
          </cell>
          <cell r="I94" t="str">
            <v>FL09062</v>
          </cell>
          <cell r="K94" t="str">
            <v>FC09062</v>
          </cell>
          <cell r="L94">
            <v>0</v>
          </cell>
          <cell r="BE94" t="str">
            <v>16</v>
          </cell>
          <cell r="BF94" t="str">
            <v>G¾"НР</v>
          </cell>
          <cell r="BG94" t="str">
            <v>20</v>
          </cell>
        </row>
        <row r="95">
          <cell r="G95" t="str">
            <v>FP09063</v>
          </cell>
          <cell r="I95" t="str">
            <v>FL09063</v>
          </cell>
          <cell r="K95" t="str">
            <v>FC09063</v>
          </cell>
          <cell r="L95">
            <v>0</v>
          </cell>
          <cell r="BE95" t="str">
            <v>16</v>
          </cell>
          <cell r="BF95" t="str">
            <v>G¾"НР</v>
          </cell>
          <cell r="BG95" t="str">
            <v>25</v>
          </cell>
        </row>
        <row r="96">
          <cell r="G96" t="str">
            <v>FP09064</v>
          </cell>
          <cell r="I96" t="str">
            <v>FL09064</v>
          </cell>
          <cell r="K96" t="str">
            <v>FC09064</v>
          </cell>
          <cell r="L96">
            <v>0</v>
          </cell>
          <cell r="BE96" t="str">
            <v>16</v>
          </cell>
          <cell r="BF96" t="str">
            <v>G¾"НР</v>
          </cell>
          <cell r="BG96" t="str">
            <v>32</v>
          </cell>
        </row>
        <row r="97">
          <cell r="G97" t="str">
            <v>FP09065</v>
          </cell>
          <cell r="I97" t="str">
            <v>FL09065</v>
          </cell>
          <cell r="K97" t="str">
            <v>FC09065</v>
          </cell>
          <cell r="L97">
            <v>0</v>
          </cell>
          <cell r="BE97" t="str">
            <v>16</v>
          </cell>
          <cell r="BF97" t="str">
            <v>G¾"НР</v>
          </cell>
          <cell r="BG97" t="str">
            <v>G½"НР</v>
          </cell>
        </row>
        <row r="98">
          <cell r="G98" t="str">
            <v>FP09066</v>
          </cell>
          <cell r="I98" t="str">
            <v>FL09066</v>
          </cell>
          <cell r="K98" t="str">
            <v>FC09066</v>
          </cell>
          <cell r="L98">
            <v>0</v>
          </cell>
          <cell r="BE98" t="str">
            <v>16</v>
          </cell>
          <cell r="BF98" t="str">
            <v>G¾"НР</v>
          </cell>
          <cell r="BG98" t="str">
            <v>G½"ВР</v>
          </cell>
        </row>
        <row r="99">
          <cell r="G99" t="str">
            <v>FP09067</v>
          </cell>
          <cell r="I99" t="str">
            <v>FL09067</v>
          </cell>
          <cell r="K99" t="str">
            <v>FC09067</v>
          </cell>
          <cell r="L99">
            <v>0</v>
          </cell>
          <cell r="BE99" t="str">
            <v>16</v>
          </cell>
          <cell r="BF99" t="str">
            <v>G¾"НР</v>
          </cell>
          <cell r="BG99" t="str">
            <v>G¾"НР</v>
          </cell>
        </row>
        <row r="100">
          <cell r="G100" t="str">
            <v>FP09068</v>
          </cell>
          <cell r="I100" t="str">
            <v>FL09068</v>
          </cell>
          <cell r="K100" t="str">
            <v>FC09068</v>
          </cell>
          <cell r="L100">
            <v>0</v>
          </cell>
          <cell r="BE100" t="str">
            <v>16</v>
          </cell>
          <cell r="BF100" t="str">
            <v>G¾"НР</v>
          </cell>
          <cell r="BG100" t="str">
            <v>G¾"ВР</v>
          </cell>
        </row>
        <row r="101">
          <cell r="G101" t="str">
            <v>FP09069</v>
          </cell>
          <cell r="I101" t="str">
            <v>FL09069</v>
          </cell>
          <cell r="K101" t="str">
            <v>FC09069</v>
          </cell>
          <cell r="L101">
            <v>0</v>
          </cell>
          <cell r="BE101" t="str">
            <v>16</v>
          </cell>
          <cell r="BF101" t="str">
            <v>G¾"НР</v>
          </cell>
          <cell r="BG101" t="str">
            <v>G1"НР</v>
          </cell>
        </row>
        <row r="102">
          <cell r="G102" t="str">
            <v>FP09070</v>
          </cell>
          <cell r="I102" t="str">
            <v>FL09070</v>
          </cell>
          <cell r="K102" t="str">
            <v>FC09070</v>
          </cell>
          <cell r="L102">
            <v>0</v>
          </cell>
          <cell r="BE102" t="str">
            <v>16</v>
          </cell>
          <cell r="BF102" t="str">
            <v>G¾"НР</v>
          </cell>
          <cell r="BG102" t="str">
            <v>G1"ВР</v>
          </cell>
        </row>
        <row r="103">
          <cell r="G103" t="str">
            <v>FP09071</v>
          </cell>
          <cell r="I103" t="str">
            <v>FL09071</v>
          </cell>
          <cell r="K103" t="str">
            <v>FC09071</v>
          </cell>
          <cell r="L103">
            <v>0</v>
          </cell>
          <cell r="BE103" t="str">
            <v>16</v>
          </cell>
          <cell r="BF103" t="str">
            <v>G¾"ВР</v>
          </cell>
          <cell r="BG103" t="str">
            <v>16</v>
          </cell>
        </row>
        <row r="104">
          <cell r="G104" t="str">
            <v>FP09072</v>
          </cell>
          <cell r="I104" t="str">
            <v>FL09072</v>
          </cell>
          <cell r="K104" t="str">
            <v>FC09072</v>
          </cell>
          <cell r="L104">
            <v>0</v>
          </cell>
          <cell r="BE104" t="str">
            <v>16</v>
          </cell>
          <cell r="BF104" t="str">
            <v>G¾"ВР</v>
          </cell>
          <cell r="BG104" t="str">
            <v>20</v>
          </cell>
        </row>
        <row r="105">
          <cell r="G105" t="str">
            <v>FP09073</v>
          </cell>
          <cell r="I105" t="str">
            <v>FL09073</v>
          </cell>
          <cell r="K105" t="str">
            <v>FC09073</v>
          </cell>
          <cell r="L105">
            <v>0</v>
          </cell>
          <cell r="BE105" t="str">
            <v>16</v>
          </cell>
          <cell r="BF105" t="str">
            <v>G¾"ВР</v>
          </cell>
          <cell r="BG105" t="str">
            <v>25</v>
          </cell>
        </row>
        <row r="106">
          <cell r="G106" t="str">
            <v>FP09074</v>
          </cell>
          <cell r="I106" t="str">
            <v>FL09074</v>
          </cell>
          <cell r="K106" t="str">
            <v>FC09074</v>
          </cell>
          <cell r="L106">
            <v>0</v>
          </cell>
          <cell r="BE106" t="str">
            <v>16</v>
          </cell>
          <cell r="BF106" t="str">
            <v>G¾"ВР</v>
          </cell>
          <cell r="BG106" t="str">
            <v>32</v>
          </cell>
        </row>
        <row r="107">
          <cell r="G107" t="str">
            <v>FP09075</v>
          </cell>
          <cell r="I107" t="str">
            <v>FL09075</v>
          </cell>
          <cell r="K107" t="str">
            <v>FC09075</v>
          </cell>
          <cell r="L107">
            <v>0</v>
          </cell>
          <cell r="BE107" t="str">
            <v>16</v>
          </cell>
          <cell r="BF107" t="str">
            <v>G¾"ВР</v>
          </cell>
          <cell r="BG107" t="str">
            <v>G½"НР</v>
          </cell>
        </row>
        <row r="108">
          <cell r="G108" t="str">
            <v>FP09076</v>
          </cell>
          <cell r="I108" t="str">
            <v>FL09076</v>
          </cell>
          <cell r="K108" t="str">
            <v>FC09076</v>
          </cell>
          <cell r="L108">
            <v>0</v>
          </cell>
          <cell r="BE108" t="str">
            <v>16</v>
          </cell>
          <cell r="BF108" t="str">
            <v>G¾"ВР</v>
          </cell>
          <cell r="BG108" t="str">
            <v>G½"ВР</v>
          </cell>
        </row>
        <row r="109">
          <cell r="G109" t="str">
            <v>FP09077</v>
          </cell>
          <cell r="I109" t="str">
            <v>FL09077</v>
          </cell>
          <cell r="K109" t="str">
            <v>FC09077</v>
          </cell>
          <cell r="L109">
            <v>0</v>
          </cell>
          <cell r="BE109" t="str">
            <v>16</v>
          </cell>
          <cell r="BF109" t="str">
            <v>G¾"ВР</v>
          </cell>
          <cell r="BG109" t="str">
            <v>G¾"НР</v>
          </cell>
        </row>
        <row r="110">
          <cell r="G110" t="str">
            <v>FP09078</v>
          </cell>
          <cell r="I110" t="str">
            <v>FL09078</v>
          </cell>
          <cell r="K110" t="str">
            <v>FC09078</v>
          </cell>
          <cell r="L110">
            <v>0</v>
          </cell>
          <cell r="BE110" t="str">
            <v>16</v>
          </cell>
          <cell r="BF110" t="str">
            <v>G¾"ВР</v>
          </cell>
          <cell r="BG110" t="str">
            <v>G¾"ВР</v>
          </cell>
        </row>
        <row r="111">
          <cell r="G111" t="str">
            <v>FP09079</v>
          </cell>
          <cell r="I111" t="str">
            <v>FL09079</v>
          </cell>
          <cell r="K111" t="str">
            <v>FC09079</v>
          </cell>
          <cell r="L111">
            <v>0</v>
          </cell>
          <cell r="BE111" t="str">
            <v>16</v>
          </cell>
          <cell r="BF111" t="str">
            <v>G¾"ВР</v>
          </cell>
          <cell r="BG111" t="str">
            <v>G1"НР</v>
          </cell>
        </row>
        <row r="112">
          <cell r="G112" t="str">
            <v>FP09080</v>
          </cell>
          <cell r="I112" t="str">
            <v>FL09080</v>
          </cell>
          <cell r="K112" t="str">
            <v>FC09080</v>
          </cell>
          <cell r="L112">
            <v>0</v>
          </cell>
          <cell r="BE112" t="str">
            <v>16</v>
          </cell>
          <cell r="BF112" t="str">
            <v>G¾"ВР</v>
          </cell>
          <cell r="BG112" t="str">
            <v>G1"ВР</v>
          </cell>
        </row>
        <row r="113">
          <cell r="G113" t="str">
            <v>FP09081</v>
          </cell>
          <cell r="I113" t="str">
            <v>FL09081</v>
          </cell>
          <cell r="K113" t="str">
            <v>FC09081</v>
          </cell>
          <cell r="L113">
            <v>0</v>
          </cell>
          <cell r="BE113" t="str">
            <v>16</v>
          </cell>
          <cell r="BF113" t="str">
            <v>G1"НР</v>
          </cell>
          <cell r="BG113" t="str">
            <v>16</v>
          </cell>
        </row>
        <row r="114">
          <cell r="G114" t="str">
            <v>FP09082</v>
          </cell>
          <cell r="I114" t="str">
            <v>FL09082</v>
          </cell>
          <cell r="K114" t="str">
            <v>FC09082</v>
          </cell>
          <cell r="L114">
            <v>0</v>
          </cell>
          <cell r="BE114" t="str">
            <v>16</v>
          </cell>
          <cell r="BF114" t="str">
            <v>G1"НР</v>
          </cell>
          <cell r="BG114" t="str">
            <v>20</v>
          </cell>
        </row>
        <row r="115">
          <cell r="G115" t="str">
            <v>FP09083</v>
          </cell>
          <cell r="I115" t="str">
            <v>FL09083</v>
          </cell>
          <cell r="K115" t="str">
            <v>FC09083</v>
          </cell>
          <cell r="L115">
            <v>0</v>
          </cell>
          <cell r="BE115" t="str">
            <v>16</v>
          </cell>
          <cell r="BF115" t="str">
            <v>G1"НР</v>
          </cell>
          <cell r="BG115" t="str">
            <v>25</v>
          </cell>
        </row>
        <row r="116">
          <cell r="G116" t="str">
            <v>FP09084</v>
          </cell>
          <cell r="I116" t="str">
            <v>FL09084</v>
          </cell>
          <cell r="K116" t="str">
            <v>FC09084</v>
          </cell>
          <cell r="L116">
            <v>0</v>
          </cell>
          <cell r="BE116" t="str">
            <v>16</v>
          </cell>
          <cell r="BF116" t="str">
            <v>G1"НР</v>
          </cell>
          <cell r="BG116" t="str">
            <v>32</v>
          </cell>
        </row>
        <row r="117">
          <cell r="G117" t="str">
            <v>FP09085</v>
          </cell>
          <cell r="I117" t="str">
            <v>FL09085</v>
          </cell>
          <cell r="K117" t="str">
            <v>FC09085</v>
          </cell>
          <cell r="L117">
            <v>0</v>
          </cell>
          <cell r="BE117" t="str">
            <v>16</v>
          </cell>
          <cell r="BF117" t="str">
            <v>G1"НР</v>
          </cell>
          <cell r="BG117" t="str">
            <v>G½"НР</v>
          </cell>
        </row>
        <row r="118">
          <cell r="G118" t="str">
            <v>FP09086</v>
          </cell>
          <cell r="I118" t="str">
            <v>FL09086</v>
          </cell>
          <cell r="K118" t="str">
            <v>FC09086</v>
          </cell>
          <cell r="L118">
            <v>0</v>
          </cell>
          <cell r="BE118" t="str">
            <v>16</v>
          </cell>
          <cell r="BF118" t="str">
            <v>G1"НР</v>
          </cell>
          <cell r="BG118" t="str">
            <v>G½"ВР</v>
          </cell>
        </row>
        <row r="119">
          <cell r="G119" t="str">
            <v>FP09087</v>
          </cell>
          <cell r="I119" t="str">
            <v>FL09087</v>
          </cell>
          <cell r="K119" t="str">
            <v>FC09087</v>
          </cell>
          <cell r="L119">
            <v>0</v>
          </cell>
          <cell r="BE119" t="str">
            <v>16</v>
          </cell>
          <cell r="BF119" t="str">
            <v>G1"НР</v>
          </cell>
          <cell r="BG119" t="str">
            <v>G¾"НР</v>
          </cell>
        </row>
        <row r="120">
          <cell r="G120" t="str">
            <v>FP09088</v>
          </cell>
          <cell r="I120" t="str">
            <v>FL09088</v>
          </cell>
          <cell r="K120" t="str">
            <v>FC09088</v>
          </cell>
          <cell r="L120">
            <v>0</v>
          </cell>
          <cell r="BE120" t="str">
            <v>16</v>
          </cell>
          <cell r="BF120" t="str">
            <v>G1"НР</v>
          </cell>
          <cell r="BG120" t="str">
            <v>G¾"ВР</v>
          </cell>
        </row>
        <row r="121">
          <cell r="G121" t="str">
            <v>FP09089</v>
          </cell>
          <cell r="I121" t="str">
            <v>FL09089</v>
          </cell>
          <cell r="K121" t="str">
            <v>FC09089</v>
          </cell>
          <cell r="L121">
            <v>0</v>
          </cell>
          <cell r="BE121" t="str">
            <v>16</v>
          </cell>
          <cell r="BF121" t="str">
            <v>G1"НР</v>
          </cell>
          <cell r="BG121" t="str">
            <v>G1"НР</v>
          </cell>
        </row>
        <row r="122">
          <cell r="G122" t="str">
            <v>FP09090</v>
          </cell>
          <cell r="I122" t="str">
            <v>FL09090</v>
          </cell>
          <cell r="K122" t="str">
            <v>FC09090</v>
          </cell>
          <cell r="L122">
            <v>0</v>
          </cell>
          <cell r="BE122" t="str">
            <v>16</v>
          </cell>
          <cell r="BF122" t="str">
            <v>G1"НР</v>
          </cell>
          <cell r="BG122" t="str">
            <v>G1"ВР</v>
          </cell>
        </row>
        <row r="123">
          <cell r="G123" t="str">
            <v>FP09091</v>
          </cell>
          <cell r="I123" t="str">
            <v>FL09091</v>
          </cell>
          <cell r="K123" t="str">
            <v>FC09091</v>
          </cell>
          <cell r="L123">
            <v>0</v>
          </cell>
          <cell r="BE123" t="str">
            <v>16</v>
          </cell>
          <cell r="BF123" t="str">
            <v>G1"ВР</v>
          </cell>
          <cell r="BG123" t="str">
            <v>16</v>
          </cell>
        </row>
        <row r="124">
          <cell r="G124" t="str">
            <v>FP09092</v>
          </cell>
          <cell r="I124" t="str">
            <v>FL09092</v>
          </cell>
          <cell r="K124" t="str">
            <v>FC09092</v>
          </cell>
          <cell r="L124">
            <v>0</v>
          </cell>
          <cell r="BE124" t="str">
            <v>16</v>
          </cell>
          <cell r="BF124" t="str">
            <v>G1"ВР</v>
          </cell>
          <cell r="BG124" t="str">
            <v>20</v>
          </cell>
        </row>
        <row r="125">
          <cell r="G125" t="str">
            <v>FP09093</v>
          </cell>
          <cell r="I125" t="str">
            <v>FL09093</v>
          </cell>
          <cell r="K125" t="str">
            <v>FC09093</v>
          </cell>
          <cell r="L125">
            <v>0</v>
          </cell>
          <cell r="BE125" t="str">
            <v>16</v>
          </cell>
          <cell r="BF125" t="str">
            <v>G1"ВР</v>
          </cell>
          <cell r="BG125" t="str">
            <v>25</v>
          </cell>
        </row>
        <row r="126">
          <cell r="G126" t="str">
            <v>FP09094</v>
          </cell>
          <cell r="I126" t="str">
            <v>FL09094</v>
          </cell>
          <cell r="K126" t="str">
            <v>FC09094</v>
          </cell>
          <cell r="L126">
            <v>0</v>
          </cell>
          <cell r="BE126" t="str">
            <v>16</v>
          </cell>
          <cell r="BF126" t="str">
            <v>G1"ВР</v>
          </cell>
          <cell r="BG126" t="str">
            <v>32</v>
          </cell>
        </row>
        <row r="127">
          <cell r="G127" t="str">
            <v>FP09095</v>
          </cell>
          <cell r="I127" t="str">
            <v>FL09095</v>
          </cell>
          <cell r="K127" t="str">
            <v>FC09095</v>
          </cell>
          <cell r="L127">
            <v>0</v>
          </cell>
          <cell r="BE127" t="str">
            <v>16</v>
          </cell>
          <cell r="BF127" t="str">
            <v>G1"ВР</v>
          </cell>
          <cell r="BG127" t="str">
            <v>G½"НР</v>
          </cell>
        </row>
        <row r="128">
          <cell r="G128" t="str">
            <v>FP09096</v>
          </cell>
          <cell r="I128" t="str">
            <v>FL09096</v>
          </cell>
          <cell r="K128" t="str">
            <v>FC09096</v>
          </cell>
          <cell r="L128">
            <v>0</v>
          </cell>
          <cell r="BE128" t="str">
            <v>16</v>
          </cell>
          <cell r="BF128" t="str">
            <v>G1"ВР</v>
          </cell>
          <cell r="BG128" t="str">
            <v>G½"ВР</v>
          </cell>
        </row>
        <row r="129">
          <cell r="G129" t="str">
            <v>FP09097</v>
          </cell>
          <cell r="I129" t="str">
            <v>FL09097</v>
          </cell>
          <cell r="K129" t="str">
            <v>FC09097</v>
          </cell>
          <cell r="L129">
            <v>0</v>
          </cell>
          <cell r="BE129" t="str">
            <v>16</v>
          </cell>
          <cell r="BF129" t="str">
            <v>G1"ВР</v>
          </cell>
          <cell r="BG129" t="str">
            <v>G¾"НР</v>
          </cell>
        </row>
        <row r="130">
          <cell r="G130" t="str">
            <v>FP09098</v>
          </cell>
          <cell r="I130" t="str">
            <v>FL09098</v>
          </cell>
          <cell r="K130" t="str">
            <v>FC09098</v>
          </cell>
          <cell r="L130">
            <v>0</v>
          </cell>
          <cell r="BE130" t="str">
            <v>16</v>
          </cell>
          <cell r="BF130" t="str">
            <v>G1"ВР</v>
          </cell>
          <cell r="BG130" t="str">
            <v>G¾"ВР</v>
          </cell>
        </row>
        <row r="131">
          <cell r="G131" t="str">
            <v>FP09099</v>
          </cell>
          <cell r="I131" t="str">
            <v>FL09099</v>
          </cell>
          <cell r="K131" t="str">
            <v>FC09099</v>
          </cell>
          <cell r="L131">
            <v>0</v>
          </cell>
          <cell r="BE131" t="str">
            <v>16</v>
          </cell>
          <cell r="BF131" t="str">
            <v>G1"ВР</v>
          </cell>
          <cell r="BG131" t="str">
            <v>G1"НР</v>
          </cell>
        </row>
        <row r="132">
          <cell r="G132" t="str">
            <v>FP09100</v>
          </cell>
          <cell r="I132" t="str">
            <v>FL09100</v>
          </cell>
          <cell r="K132" t="str">
            <v>FC09100</v>
          </cell>
          <cell r="L132">
            <v>0</v>
          </cell>
          <cell r="BE132" t="str">
            <v>16</v>
          </cell>
          <cell r="BF132" t="str">
            <v>G1"ВР</v>
          </cell>
          <cell r="BG132" t="str">
            <v>G1"ВР</v>
          </cell>
        </row>
        <row r="133">
          <cell r="G133" t="str">
            <v>FP09101</v>
          </cell>
          <cell r="H133" t="str">
            <v>PRP07 20 16 20</v>
          </cell>
          <cell r="I133" t="str">
            <v>FL09101</v>
          </cell>
          <cell r="J133" t="str">
            <v>PRL07 20 16 20</v>
          </cell>
          <cell r="K133" t="str">
            <v>FC09101</v>
          </cell>
          <cell r="L133">
            <v>0</v>
          </cell>
          <cell r="BE133" t="str">
            <v>20</v>
          </cell>
          <cell r="BF133" t="str">
            <v>16</v>
          </cell>
          <cell r="BG133" t="str">
            <v>20</v>
          </cell>
        </row>
        <row r="134">
          <cell r="G134" t="str">
            <v>FP09102</v>
          </cell>
          <cell r="H134" t="str">
            <v>PRP07 25 16 20</v>
          </cell>
          <cell r="I134" t="str">
            <v>FL09102</v>
          </cell>
          <cell r="J134" t="str">
            <v>PRL07 25 16 20</v>
          </cell>
          <cell r="K134" t="str">
            <v>FC09102</v>
          </cell>
          <cell r="L134">
            <v>0</v>
          </cell>
          <cell r="BE134" t="str">
            <v>20</v>
          </cell>
          <cell r="BF134" t="str">
            <v>16</v>
          </cell>
          <cell r="BG134" t="str">
            <v>25</v>
          </cell>
        </row>
        <row r="135">
          <cell r="G135" t="str">
            <v>FP09103</v>
          </cell>
          <cell r="I135" t="str">
            <v>FL09103</v>
          </cell>
          <cell r="K135" t="str">
            <v>FC09103</v>
          </cell>
          <cell r="L135">
            <v>0</v>
          </cell>
          <cell r="BE135" t="str">
            <v>20</v>
          </cell>
          <cell r="BF135" t="str">
            <v>16</v>
          </cell>
          <cell r="BG135" t="str">
            <v>32</v>
          </cell>
        </row>
        <row r="136">
          <cell r="G136" t="str">
            <v>FP09104</v>
          </cell>
          <cell r="I136" t="str">
            <v>FL09104</v>
          </cell>
          <cell r="K136" t="str">
            <v>FC09104</v>
          </cell>
          <cell r="L136">
            <v>0</v>
          </cell>
          <cell r="BE136" t="str">
            <v>20</v>
          </cell>
          <cell r="BF136" t="str">
            <v>16</v>
          </cell>
          <cell r="BG136" t="str">
            <v>G½"НР</v>
          </cell>
        </row>
        <row r="137">
          <cell r="G137" t="str">
            <v>FP09105</v>
          </cell>
          <cell r="I137" t="str">
            <v>FL09105</v>
          </cell>
          <cell r="K137" t="str">
            <v>FC09105</v>
          </cell>
          <cell r="L137">
            <v>0</v>
          </cell>
          <cell r="BE137" t="str">
            <v>20</v>
          </cell>
          <cell r="BF137" t="str">
            <v>16</v>
          </cell>
          <cell r="BG137" t="str">
            <v>G½"ВР</v>
          </cell>
        </row>
        <row r="138">
          <cell r="G138" t="str">
            <v>FP09106</v>
          </cell>
          <cell r="I138" t="str">
            <v>FL09106</v>
          </cell>
          <cell r="K138" t="str">
            <v>FC09106</v>
          </cell>
          <cell r="L138">
            <v>0</v>
          </cell>
          <cell r="BE138" t="str">
            <v>20</v>
          </cell>
          <cell r="BF138" t="str">
            <v>16</v>
          </cell>
          <cell r="BG138" t="str">
            <v>G¾"НР</v>
          </cell>
        </row>
        <row r="139">
          <cell r="G139" t="str">
            <v>FP09107</v>
          </cell>
          <cell r="I139" t="str">
            <v>FL09107</v>
          </cell>
          <cell r="K139" t="str">
            <v>FC09107</v>
          </cell>
          <cell r="L139">
            <v>0</v>
          </cell>
          <cell r="BE139" t="str">
            <v>20</v>
          </cell>
          <cell r="BF139" t="str">
            <v>16</v>
          </cell>
          <cell r="BG139" t="str">
            <v>G¾"ВР</v>
          </cell>
        </row>
        <row r="140">
          <cell r="G140" t="str">
            <v>FP09108</v>
          </cell>
          <cell r="I140" t="str">
            <v>FL09108</v>
          </cell>
          <cell r="K140" t="str">
            <v>FC09108</v>
          </cell>
          <cell r="L140">
            <v>0</v>
          </cell>
          <cell r="BE140" t="str">
            <v>20</v>
          </cell>
          <cell r="BF140" t="str">
            <v>16</v>
          </cell>
          <cell r="BG140" t="str">
            <v>G1"НР</v>
          </cell>
        </row>
        <row r="141">
          <cell r="G141" t="str">
            <v>FP09109</v>
          </cell>
          <cell r="I141" t="str">
            <v>FL09109</v>
          </cell>
          <cell r="K141" t="str">
            <v>FC09109</v>
          </cell>
          <cell r="L141">
            <v>0</v>
          </cell>
          <cell r="BE141" t="str">
            <v>20</v>
          </cell>
          <cell r="BF141" t="str">
            <v>16</v>
          </cell>
          <cell r="BG141" t="str">
            <v>G1"ВР</v>
          </cell>
        </row>
        <row r="142">
          <cell r="G142" t="str">
            <v>FP09110</v>
          </cell>
          <cell r="H142" t="str">
            <v>PRP07 20 20 20</v>
          </cell>
          <cell r="I142" t="str">
            <v>FL09110</v>
          </cell>
          <cell r="J142" t="str">
            <v>PRL07 20 20 20</v>
          </cell>
          <cell r="K142" t="str">
            <v>FC09110</v>
          </cell>
          <cell r="L142">
            <v>0</v>
          </cell>
          <cell r="BE142" t="str">
            <v>20</v>
          </cell>
          <cell r="BF142" t="str">
            <v>20</v>
          </cell>
          <cell r="BG142" t="str">
            <v>20</v>
          </cell>
        </row>
        <row r="143">
          <cell r="G143" t="str">
            <v>FP09111</v>
          </cell>
          <cell r="H143" t="str">
            <v>PRP07 25 20 20</v>
          </cell>
          <cell r="I143" t="str">
            <v>FL09111</v>
          </cell>
          <cell r="J143" t="str">
            <v>PRL07 25 20 20</v>
          </cell>
          <cell r="K143" t="str">
            <v>FC09111</v>
          </cell>
          <cell r="L143">
            <v>0</v>
          </cell>
          <cell r="BE143" t="str">
            <v>20</v>
          </cell>
          <cell r="BF143" t="str">
            <v>20</v>
          </cell>
          <cell r="BG143" t="str">
            <v>25</v>
          </cell>
        </row>
        <row r="144">
          <cell r="G144" t="str">
            <v>FP09112</v>
          </cell>
          <cell r="H144" t="str">
            <v>PRP07 32 20 20</v>
          </cell>
          <cell r="I144" t="str">
            <v>FL09112</v>
          </cell>
          <cell r="K144" t="str">
            <v>FC09112</v>
          </cell>
          <cell r="L144">
            <v>0</v>
          </cell>
          <cell r="BE144" t="str">
            <v>20</v>
          </cell>
          <cell r="BF144" t="str">
            <v>20</v>
          </cell>
          <cell r="BG144" t="str">
            <v>32</v>
          </cell>
        </row>
        <row r="145">
          <cell r="G145" t="str">
            <v>FP09113</v>
          </cell>
          <cell r="I145" t="str">
            <v>FL09113</v>
          </cell>
          <cell r="K145" t="str">
            <v>FC09113</v>
          </cell>
          <cell r="L145">
            <v>0</v>
          </cell>
          <cell r="BE145" t="str">
            <v>20</v>
          </cell>
          <cell r="BF145" t="str">
            <v>20</v>
          </cell>
          <cell r="BG145" t="str">
            <v>G½"НР</v>
          </cell>
        </row>
        <row r="146">
          <cell r="G146" t="str">
            <v>FP09114</v>
          </cell>
          <cell r="I146" t="str">
            <v>FL09114</v>
          </cell>
          <cell r="K146" t="str">
            <v>FC09114</v>
          </cell>
          <cell r="L146">
            <v>0</v>
          </cell>
          <cell r="BE146" t="str">
            <v>20</v>
          </cell>
          <cell r="BF146" t="str">
            <v>20</v>
          </cell>
          <cell r="BG146" t="str">
            <v>G½"ВР</v>
          </cell>
        </row>
        <row r="147">
          <cell r="G147" t="str">
            <v>FP09115</v>
          </cell>
          <cell r="I147" t="str">
            <v>FL09115</v>
          </cell>
          <cell r="K147" t="str">
            <v>FC09115</v>
          </cell>
          <cell r="L147">
            <v>0</v>
          </cell>
          <cell r="BE147" t="str">
            <v>20</v>
          </cell>
          <cell r="BF147" t="str">
            <v>20</v>
          </cell>
          <cell r="BG147" t="str">
            <v>G¾"НР</v>
          </cell>
        </row>
        <row r="148">
          <cell r="G148" t="str">
            <v>FP09116</v>
          </cell>
          <cell r="I148" t="str">
            <v>FL09116</v>
          </cell>
          <cell r="K148" t="str">
            <v>FC09116</v>
          </cell>
          <cell r="L148">
            <v>0</v>
          </cell>
          <cell r="BE148" t="str">
            <v>20</v>
          </cell>
          <cell r="BF148" t="str">
            <v>20</v>
          </cell>
          <cell r="BG148" t="str">
            <v>G¾"ВР</v>
          </cell>
        </row>
        <row r="149">
          <cell r="G149" t="str">
            <v>FP09117</v>
          </cell>
          <cell r="I149" t="str">
            <v>FL09117</v>
          </cell>
          <cell r="K149" t="str">
            <v>FC09117</v>
          </cell>
          <cell r="L149">
            <v>0</v>
          </cell>
          <cell r="BE149" t="str">
            <v>20</v>
          </cell>
          <cell r="BF149" t="str">
            <v>20</v>
          </cell>
          <cell r="BG149" t="str">
            <v>G1"НР</v>
          </cell>
        </row>
        <row r="150">
          <cell r="G150" t="str">
            <v>FP09118</v>
          </cell>
          <cell r="I150" t="str">
            <v>FL09118</v>
          </cell>
          <cell r="K150" t="str">
            <v>FC09118</v>
          </cell>
          <cell r="L150">
            <v>0</v>
          </cell>
          <cell r="BE150" t="str">
            <v>20</v>
          </cell>
          <cell r="BF150" t="str">
            <v>20</v>
          </cell>
          <cell r="BG150" t="str">
            <v>G1"ВР</v>
          </cell>
        </row>
        <row r="151">
          <cell r="G151" t="str">
            <v>FP09119</v>
          </cell>
          <cell r="H151" t="str">
            <v>PRP07 20 25 20</v>
          </cell>
          <cell r="I151" t="str">
            <v>FL09119</v>
          </cell>
          <cell r="J151" t="str">
            <v>PRL07 20 25 20</v>
          </cell>
          <cell r="K151" t="str">
            <v>FC09119</v>
          </cell>
          <cell r="L151">
            <v>0</v>
          </cell>
          <cell r="BE151" t="str">
            <v>20</v>
          </cell>
          <cell r="BF151" t="str">
            <v>25</v>
          </cell>
          <cell r="BG151" t="str">
            <v>20</v>
          </cell>
        </row>
        <row r="152">
          <cell r="G152" t="str">
            <v>FP09120</v>
          </cell>
          <cell r="H152" t="str">
            <v>PRP07 25 25 20</v>
          </cell>
          <cell r="I152" t="str">
            <v>FL09120</v>
          </cell>
          <cell r="J152" t="str">
            <v>PRL07 25 25 20</v>
          </cell>
          <cell r="K152" t="str">
            <v>FC09120</v>
          </cell>
          <cell r="L152">
            <v>0</v>
          </cell>
          <cell r="BE152" t="str">
            <v>20</v>
          </cell>
          <cell r="BF152" t="str">
            <v>25</v>
          </cell>
          <cell r="BG152" t="str">
            <v>25</v>
          </cell>
        </row>
        <row r="153">
          <cell r="G153" t="str">
            <v>FP09121</v>
          </cell>
          <cell r="I153" t="str">
            <v>FL09121</v>
          </cell>
          <cell r="K153" t="str">
            <v>FC09121</v>
          </cell>
          <cell r="L153">
            <v>0</v>
          </cell>
          <cell r="BE153" t="str">
            <v>20</v>
          </cell>
          <cell r="BF153" t="str">
            <v>25</v>
          </cell>
          <cell r="BG153" t="str">
            <v>32</v>
          </cell>
        </row>
        <row r="154">
          <cell r="G154" t="str">
            <v>FP09122</v>
          </cell>
          <cell r="I154" t="str">
            <v>FL09122</v>
          </cell>
          <cell r="K154" t="str">
            <v>FC09122</v>
          </cell>
          <cell r="L154">
            <v>0</v>
          </cell>
          <cell r="BE154" t="str">
            <v>20</v>
          </cell>
          <cell r="BF154" t="str">
            <v>25</v>
          </cell>
          <cell r="BG154" t="str">
            <v>G½"НР</v>
          </cell>
        </row>
        <row r="155">
          <cell r="G155" t="str">
            <v>FP09123</v>
          </cell>
          <cell r="I155" t="str">
            <v>FL09123</v>
          </cell>
          <cell r="K155" t="str">
            <v>FC09123</v>
          </cell>
          <cell r="L155">
            <v>0</v>
          </cell>
          <cell r="BE155" t="str">
            <v>20</v>
          </cell>
          <cell r="BF155" t="str">
            <v>25</v>
          </cell>
          <cell r="BG155" t="str">
            <v>G½"ВР</v>
          </cell>
        </row>
        <row r="156">
          <cell r="G156" t="str">
            <v>FP09124</v>
          </cell>
          <cell r="I156" t="str">
            <v>FL09124</v>
          </cell>
          <cell r="K156" t="str">
            <v>FC09124</v>
          </cell>
          <cell r="L156">
            <v>0</v>
          </cell>
          <cell r="BE156" t="str">
            <v>20</v>
          </cell>
          <cell r="BF156" t="str">
            <v>25</v>
          </cell>
          <cell r="BG156" t="str">
            <v>G¾"НР</v>
          </cell>
        </row>
        <row r="157">
          <cell r="G157" t="str">
            <v>FP09125</v>
          </cell>
          <cell r="I157" t="str">
            <v>FL09125</v>
          </cell>
          <cell r="K157" t="str">
            <v>FC09125</v>
          </cell>
          <cell r="L157">
            <v>0</v>
          </cell>
          <cell r="BE157" t="str">
            <v>20</v>
          </cell>
          <cell r="BF157" t="str">
            <v>25</v>
          </cell>
          <cell r="BG157" t="str">
            <v>G¾"ВР</v>
          </cell>
        </row>
        <row r="158">
          <cell r="G158" t="str">
            <v>FP09126</v>
          </cell>
          <cell r="I158" t="str">
            <v>FL09126</v>
          </cell>
          <cell r="K158" t="str">
            <v>FC09126</v>
          </cell>
          <cell r="L158">
            <v>0</v>
          </cell>
          <cell r="BE158" t="str">
            <v>20</v>
          </cell>
          <cell r="BF158" t="str">
            <v>25</v>
          </cell>
          <cell r="BG158" t="str">
            <v>G1"НР</v>
          </cell>
        </row>
        <row r="159">
          <cell r="G159" t="str">
            <v>FP09127</v>
          </cell>
          <cell r="I159" t="str">
            <v>FL09127</v>
          </cell>
          <cell r="K159" t="str">
            <v>FC09127</v>
          </cell>
          <cell r="L159">
            <v>0</v>
          </cell>
          <cell r="BE159" t="str">
            <v>20</v>
          </cell>
          <cell r="BF159" t="str">
            <v>25</v>
          </cell>
          <cell r="BG159" t="str">
            <v>G1"ВР</v>
          </cell>
        </row>
        <row r="160">
          <cell r="G160" t="str">
            <v>FP09128</v>
          </cell>
          <cell r="I160" t="str">
            <v>FL09128</v>
          </cell>
          <cell r="K160" t="str">
            <v>FC09128</v>
          </cell>
          <cell r="L160">
            <v>0</v>
          </cell>
          <cell r="BE160" t="str">
            <v>20</v>
          </cell>
          <cell r="BF160" t="str">
            <v>32</v>
          </cell>
          <cell r="BG160" t="str">
            <v>20</v>
          </cell>
        </row>
        <row r="161">
          <cell r="G161" t="str">
            <v>FP09129</v>
          </cell>
          <cell r="I161" t="str">
            <v>FL09129</v>
          </cell>
          <cell r="K161" t="str">
            <v>FC09129</v>
          </cell>
          <cell r="L161">
            <v>0</v>
          </cell>
          <cell r="BE161" t="str">
            <v>20</v>
          </cell>
          <cell r="BF161" t="str">
            <v>32</v>
          </cell>
          <cell r="BG161" t="str">
            <v>25</v>
          </cell>
        </row>
        <row r="162">
          <cell r="G162" t="str">
            <v>FP09130</v>
          </cell>
          <cell r="I162" t="str">
            <v>FL09130</v>
          </cell>
          <cell r="K162" t="str">
            <v>FC09130</v>
          </cell>
          <cell r="L162">
            <v>0</v>
          </cell>
          <cell r="BE162" t="str">
            <v>20</v>
          </cell>
          <cell r="BF162" t="str">
            <v>32</v>
          </cell>
          <cell r="BG162" t="str">
            <v>32</v>
          </cell>
        </row>
        <row r="163">
          <cell r="G163" t="str">
            <v>FP09131</v>
          </cell>
          <cell r="I163" t="str">
            <v>FL09131</v>
          </cell>
          <cell r="K163" t="str">
            <v>FC09131</v>
          </cell>
          <cell r="L163">
            <v>0</v>
          </cell>
          <cell r="BE163" t="str">
            <v>20</v>
          </cell>
          <cell r="BF163" t="str">
            <v>32</v>
          </cell>
          <cell r="BG163" t="str">
            <v>G½"НР</v>
          </cell>
        </row>
        <row r="164">
          <cell r="G164" t="str">
            <v>FP09132</v>
          </cell>
          <cell r="I164" t="str">
            <v>FL09132</v>
          </cell>
          <cell r="K164" t="str">
            <v>FC09132</v>
          </cell>
          <cell r="L164">
            <v>0</v>
          </cell>
          <cell r="BE164" t="str">
            <v>20</v>
          </cell>
          <cell r="BF164" t="str">
            <v>32</v>
          </cell>
          <cell r="BG164" t="str">
            <v>G½"ВР</v>
          </cell>
        </row>
        <row r="165">
          <cell r="G165" t="str">
            <v>FP09133</v>
          </cell>
          <cell r="I165" t="str">
            <v>FL09133</v>
          </cell>
          <cell r="K165" t="str">
            <v>FC09133</v>
          </cell>
          <cell r="L165">
            <v>0</v>
          </cell>
          <cell r="BE165" t="str">
            <v>20</v>
          </cell>
          <cell r="BF165" t="str">
            <v>32</v>
          </cell>
          <cell r="BG165" t="str">
            <v>G¾"НР</v>
          </cell>
        </row>
        <row r="166">
          <cell r="G166" t="str">
            <v>FP09134</v>
          </cell>
          <cell r="I166" t="str">
            <v>FL09134</v>
          </cell>
          <cell r="K166" t="str">
            <v>FC09134</v>
          </cell>
          <cell r="L166">
            <v>0</v>
          </cell>
          <cell r="BE166" t="str">
            <v>20</v>
          </cell>
          <cell r="BF166" t="str">
            <v>32</v>
          </cell>
          <cell r="BG166" t="str">
            <v>G¾"ВР</v>
          </cell>
        </row>
        <row r="167">
          <cell r="G167" t="str">
            <v>FP09135</v>
          </cell>
          <cell r="I167" t="str">
            <v>FL09135</v>
          </cell>
          <cell r="K167" t="str">
            <v>FC09135</v>
          </cell>
          <cell r="L167">
            <v>0</v>
          </cell>
          <cell r="BE167" t="str">
            <v>20</v>
          </cell>
          <cell r="BF167" t="str">
            <v>32</v>
          </cell>
          <cell r="BG167" t="str">
            <v>G1"НР</v>
          </cell>
        </row>
        <row r="168">
          <cell r="G168" t="str">
            <v>FP09136</v>
          </cell>
          <cell r="I168" t="str">
            <v>FL09136</v>
          </cell>
          <cell r="K168" t="str">
            <v>FC09136</v>
          </cell>
          <cell r="L168">
            <v>0</v>
          </cell>
          <cell r="BE168" t="str">
            <v>20</v>
          </cell>
          <cell r="BF168" t="str">
            <v>32</v>
          </cell>
          <cell r="BG168" t="str">
            <v>G1"ВР</v>
          </cell>
        </row>
        <row r="169">
          <cell r="G169" t="str">
            <v>FP09137</v>
          </cell>
          <cell r="I169" t="str">
            <v>FL09137</v>
          </cell>
          <cell r="K169" t="str">
            <v>FC09137</v>
          </cell>
          <cell r="L169">
            <v>0</v>
          </cell>
          <cell r="BE169" t="str">
            <v>20</v>
          </cell>
          <cell r="BF169" t="str">
            <v>G½"НР</v>
          </cell>
          <cell r="BG169" t="str">
            <v>20</v>
          </cell>
        </row>
        <row r="170">
          <cell r="G170" t="str">
            <v>FP09138</v>
          </cell>
          <cell r="I170" t="str">
            <v>FL09138</v>
          </cell>
          <cell r="K170" t="str">
            <v>FC09138</v>
          </cell>
          <cell r="L170">
            <v>0</v>
          </cell>
          <cell r="BE170" t="str">
            <v>20</v>
          </cell>
          <cell r="BF170" t="str">
            <v>G½"НР</v>
          </cell>
          <cell r="BG170" t="str">
            <v>25</v>
          </cell>
        </row>
        <row r="171">
          <cell r="G171" t="str">
            <v>FP09139</v>
          </cell>
          <cell r="I171" t="str">
            <v>FL09139</v>
          </cell>
          <cell r="K171" t="str">
            <v>FC09139</v>
          </cell>
          <cell r="L171">
            <v>0</v>
          </cell>
          <cell r="BE171" t="str">
            <v>20</v>
          </cell>
          <cell r="BF171" t="str">
            <v>G½"НР</v>
          </cell>
          <cell r="BG171" t="str">
            <v>32</v>
          </cell>
        </row>
        <row r="172">
          <cell r="G172" t="str">
            <v>FP09140</v>
          </cell>
          <cell r="I172" t="str">
            <v>FL09140</v>
          </cell>
          <cell r="K172" t="str">
            <v>FC09140</v>
          </cell>
          <cell r="L172">
            <v>0</v>
          </cell>
          <cell r="BE172" t="str">
            <v>20</v>
          </cell>
          <cell r="BF172" t="str">
            <v>G½"НР</v>
          </cell>
          <cell r="BG172" t="str">
            <v>G½"НР</v>
          </cell>
        </row>
        <row r="173">
          <cell r="G173" t="str">
            <v>FP09141</v>
          </cell>
          <cell r="I173" t="str">
            <v>FL09141</v>
          </cell>
          <cell r="K173" t="str">
            <v>FC09141</v>
          </cell>
          <cell r="L173">
            <v>0</v>
          </cell>
          <cell r="BE173" t="str">
            <v>20</v>
          </cell>
          <cell r="BF173" t="str">
            <v>G½"НР</v>
          </cell>
          <cell r="BG173" t="str">
            <v>G½"ВР</v>
          </cell>
        </row>
        <row r="174">
          <cell r="G174" t="str">
            <v>FP09142</v>
          </cell>
          <cell r="I174" t="str">
            <v>FL09142</v>
          </cell>
          <cell r="K174" t="str">
            <v>FC09142</v>
          </cell>
          <cell r="L174">
            <v>0</v>
          </cell>
          <cell r="BE174" t="str">
            <v>20</v>
          </cell>
          <cell r="BF174" t="str">
            <v>G½"НР</v>
          </cell>
          <cell r="BG174" t="str">
            <v>G¾"НР</v>
          </cell>
        </row>
        <row r="175">
          <cell r="G175" t="str">
            <v>FP09143</v>
          </cell>
          <cell r="I175" t="str">
            <v>FL09143</v>
          </cell>
          <cell r="K175" t="str">
            <v>FC09143</v>
          </cell>
          <cell r="L175">
            <v>0</v>
          </cell>
          <cell r="BE175" t="str">
            <v>20</v>
          </cell>
          <cell r="BF175" t="str">
            <v>G½"НР</v>
          </cell>
          <cell r="BG175" t="str">
            <v>G¾"ВР</v>
          </cell>
        </row>
        <row r="176">
          <cell r="G176" t="str">
            <v>FP09144</v>
          </cell>
          <cell r="I176" t="str">
            <v>FL09144</v>
          </cell>
          <cell r="K176" t="str">
            <v>FC09144</v>
          </cell>
          <cell r="L176">
            <v>0</v>
          </cell>
          <cell r="BE176" t="str">
            <v>20</v>
          </cell>
          <cell r="BF176" t="str">
            <v>G½"НР</v>
          </cell>
          <cell r="BG176" t="str">
            <v>G1"НР</v>
          </cell>
        </row>
        <row r="177">
          <cell r="G177" t="str">
            <v>FP09145</v>
          </cell>
          <cell r="I177" t="str">
            <v>FL09145</v>
          </cell>
          <cell r="K177" t="str">
            <v>FC09145</v>
          </cell>
          <cell r="L177">
            <v>0</v>
          </cell>
          <cell r="BE177" t="str">
            <v>20</v>
          </cell>
          <cell r="BF177" t="str">
            <v>G½"НР</v>
          </cell>
          <cell r="BG177" t="str">
            <v>G1"ВР</v>
          </cell>
        </row>
        <row r="178">
          <cell r="G178" t="str">
            <v>FP09146</v>
          </cell>
          <cell r="I178" t="str">
            <v>FL09146</v>
          </cell>
          <cell r="K178" t="str">
            <v>FC09146</v>
          </cell>
          <cell r="L178">
            <v>0</v>
          </cell>
          <cell r="BE178" t="str">
            <v>20</v>
          </cell>
          <cell r="BF178" t="str">
            <v>G½"ВР</v>
          </cell>
          <cell r="BG178" t="str">
            <v>20</v>
          </cell>
        </row>
        <row r="179">
          <cell r="G179" t="str">
            <v>FP09147</v>
          </cell>
          <cell r="I179" t="str">
            <v>FL09147</v>
          </cell>
          <cell r="K179" t="str">
            <v>FC09147</v>
          </cell>
          <cell r="L179">
            <v>0</v>
          </cell>
          <cell r="BE179" t="str">
            <v>20</v>
          </cell>
          <cell r="BF179" t="str">
            <v>G½"ВР</v>
          </cell>
          <cell r="BG179" t="str">
            <v>25</v>
          </cell>
        </row>
        <row r="180">
          <cell r="G180" t="str">
            <v>FP09148</v>
          </cell>
          <cell r="I180" t="str">
            <v>FL09148</v>
          </cell>
          <cell r="K180" t="str">
            <v>FC09148</v>
          </cell>
          <cell r="L180">
            <v>0</v>
          </cell>
          <cell r="BE180" t="str">
            <v>20</v>
          </cell>
          <cell r="BF180" t="str">
            <v>G½"ВР</v>
          </cell>
          <cell r="BG180" t="str">
            <v>32</v>
          </cell>
        </row>
        <row r="181">
          <cell r="G181" t="str">
            <v>FP09149</v>
          </cell>
          <cell r="I181" t="str">
            <v>FL09149</v>
          </cell>
          <cell r="K181" t="str">
            <v>FC09149</v>
          </cell>
          <cell r="L181">
            <v>0</v>
          </cell>
          <cell r="BE181" t="str">
            <v>20</v>
          </cell>
          <cell r="BF181" t="str">
            <v>G½"ВР</v>
          </cell>
          <cell r="BG181" t="str">
            <v>G½"НР</v>
          </cell>
        </row>
        <row r="182">
          <cell r="G182" t="str">
            <v>FP09150</v>
          </cell>
          <cell r="I182" t="str">
            <v>FL09150</v>
          </cell>
          <cell r="K182" t="str">
            <v>FC09150</v>
          </cell>
          <cell r="L182">
            <v>0</v>
          </cell>
          <cell r="BE182" t="str">
            <v>20</v>
          </cell>
          <cell r="BF182" t="str">
            <v>G½"ВР</v>
          </cell>
          <cell r="BG182" t="str">
            <v>G½"ВР</v>
          </cell>
        </row>
        <row r="183">
          <cell r="G183" t="str">
            <v>FP09151</v>
          </cell>
          <cell r="I183" t="str">
            <v>FL09151</v>
          </cell>
          <cell r="K183" t="str">
            <v>FC09151</v>
          </cell>
          <cell r="L183">
            <v>0</v>
          </cell>
          <cell r="BE183" t="str">
            <v>20</v>
          </cell>
          <cell r="BF183" t="str">
            <v>G½"ВР</v>
          </cell>
          <cell r="BG183" t="str">
            <v>G¾"НР</v>
          </cell>
        </row>
        <row r="184">
          <cell r="G184" t="str">
            <v>FP09152</v>
          </cell>
          <cell r="I184" t="str">
            <v>FL09152</v>
          </cell>
          <cell r="K184" t="str">
            <v>FC09152</v>
          </cell>
          <cell r="L184">
            <v>0</v>
          </cell>
          <cell r="BE184" t="str">
            <v>20</v>
          </cell>
          <cell r="BF184" t="str">
            <v>G½"ВР</v>
          </cell>
          <cell r="BG184" t="str">
            <v>G¾"ВР</v>
          </cell>
        </row>
        <row r="185">
          <cell r="G185" t="str">
            <v>FP09153</v>
          </cell>
          <cell r="I185" t="str">
            <v>FL09153</v>
          </cell>
          <cell r="K185" t="str">
            <v>FC09153</v>
          </cell>
          <cell r="L185">
            <v>0</v>
          </cell>
          <cell r="BE185" t="str">
            <v>20</v>
          </cell>
          <cell r="BF185" t="str">
            <v>G½"ВР</v>
          </cell>
          <cell r="BG185" t="str">
            <v>G1"НР</v>
          </cell>
        </row>
        <row r="186">
          <cell r="G186" t="str">
            <v>FP09154</v>
          </cell>
          <cell r="I186" t="str">
            <v>FL09154</v>
          </cell>
          <cell r="K186" t="str">
            <v>FC09154</v>
          </cell>
          <cell r="L186">
            <v>0</v>
          </cell>
          <cell r="BE186" t="str">
            <v>20</v>
          </cell>
          <cell r="BF186" t="str">
            <v>G½"ВР</v>
          </cell>
          <cell r="BG186" t="str">
            <v>G1"ВР</v>
          </cell>
        </row>
        <row r="187">
          <cell r="G187" t="str">
            <v>FP09155</v>
          </cell>
          <cell r="I187" t="str">
            <v>FL09155</v>
          </cell>
          <cell r="K187" t="str">
            <v>FC09155</v>
          </cell>
          <cell r="L187">
            <v>0</v>
          </cell>
          <cell r="BE187" t="str">
            <v>20</v>
          </cell>
          <cell r="BF187" t="str">
            <v>G¾"НР</v>
          </cell>
          <cell r="BG187" t="str">
            <v>20</v>
          </cell>
        </row>
        <row r="188">
          <cell r="G188" t="str">
            <v>FP09156</v>
          </cell>
          <cell r="I188" t="str">
            <v>FL09156</v>
          </cell>
          <cell r="K188" t="str">
            <v>FC09156</v>
          </cell>
          <cell r="L188">
            <v>0</v>
          </cell>
          <cell r="BE188" t="str">
            <v>20</v>
          </cell>
          <cell r="BF188" t="str">
            <v>G¾"НР</v>
          </cell>
          <cell r="BG188" t="str">
            <v>25</v>
          </cell>
        </row>
        <row r="189">
          <cell r="G189" t="str">
            <v>FP09157</v>
          </cell>
          <cell r="I189" t="str">
            <v>FL09157</v>
          </cell>
          <cell r="K189" t="str">
            <v>FC09157</v>
          </cell>
          <cell r="L189">
            <v>0</v>
          </cell>
          <cell r="BE189" t="str">
            <v>20</v>
          </cell>
          <cell r="BF189" t="str">
            <v>G¾"НР</v>
          </cell>
          <cell r="BG189" t="str">
            <v>32</v>
          </cell>
        </row>
        <row r="190">
          <cell r="G190" t="str">
            <v>FP09158</v>
          </cell>
          <cell r="I190" t="str">
            <v>FL09158</v>
          </cell>
          <cell r="K190" t="str">
            <v>FC09158</v>
          </cell>
          <cell r="L190">
            <v>0</v>
          </cell>
          <cell r="BE190" t="str">
            <v>20</v>
          </cell>
          <cell r="BF190" t="str">
            <v>G¾"НР</v>
          </cell>
          <cell r="BG190" t="str">
            <v>G½"НР</v>
          </cell>
        </row>
        <row r="191">
          <cell r="G191" t="str">
            <v>FP09159</v>
          </cell>
          <cell r="I191" t="str">
            <v>FL09159</v>
          </cell>
          <cell r="K191" t="str">
            <v>FC09159</v>
          </cell>
          <cell r="L191">
            <v>0</v>
          </cell>
          <cell r="BE191" t="str">
            <v>20</v>
          </cell>
          <cell r="BF191" t="str">
            <v>G¾"НР</v>
          </cell>
          <cell r="BG191" t="str">
            <v>G½"ВР</v>
          </cell>
        </row>
        <row r="192">
          <cell r="G192" t="str">
            <v>FP09160</v>
          </cell>
          <cell r="I192" t="str">
            <v>FL09160</v>
          </cell>
          <cell r="K192" t="str">
            <v>FC09160</v>
          </cell>
          <cell r="L192">
            <v>0</v>
          </cell>
          <cell r="BE192" t="str">
            <v>20</v>
          </cell>
          <cell r="BF192" t="str">
            <v>G¾"НР</v>
          </cell>
          <cell r="BG192" t="str">
            <v>G¾"НР</v>
          </cell>
        </row>
        <row r="193">
          <cell r="G193" t="str">
            <v>FP09161</v>
          </cell>
          <cell r="I193" t="str">
            <v>FL09161</v>
          </cell>
          <cell r="K193" t="str">
            <v>FC09161</v>
          </cell>
          <cell r="L193">
            <v>0</v>
          </cell>
          <cell r="BE193" t="str">
            <v>20</v>
          </cell>
          <cell r="BF193" t="str">
            <v>G¾"НР</v>
          </cell>
          <cell r="BG193" t="str">
            <v>G¾"ВР</v>
          </cell>
        </row>
        <row r="194">
          <cell r="G194" t="str">
            <v>FP09162</v>
          </cell>
          <cell r="I194" t="str">
            <v>FL09162</v>
          </cell>
          <cell r="K194" t="str">
            <v>FC09162</v>
          </cell>
          <cell r="L194">
            <v>0</v>
          </cell>
          <cell r="BE194" t="str">
            <v>20</v>
          </cell>
          <cell r="BF194" t="str">
            <v>G¾"НР</v>
          </cell>
          <cell r="BG194" t="str">
            <v>G1"НР</v>
          </cell>
        </row>
        <row r="195">
          <cell r="G195" t="str">
            <v>FP09163</v>
          </cell>
          <cell r="I195" t="str">
            <v>FL09163</v>
          </cell>
          <cell r="K195" t="str">
            <v>FC09163</v>
          </cell>
          <cell r="L195">
            <v>0</v>
          </cell>
          <cell r="BE195" t="str">
            <v>20</v>
          </cell>
          <cell r="BF195" t="str">
            <v>G¾"НР</v>
          </cell>
          <cell r="BG195" t="str">
            <v>G1"ВР</v>
          </cell>
        </row>
        <row r="196">
          <cell r="G196" t="str">
            <v>FP09164</v>
          </cell>
          <cell r="I196" t="str">
            <v>FL09164</v>
          </cell>
          <cell r="K196" t="str">
            <v>FC09164</v>
          </cell>
          <cell r="L196">
            <v>0</v>
          </cell>
          <cell r="BE196" t="str">
            <v>20</v>
          </cell>
          <cell r="BF196" t="str">
            <v>G¾"ВР</v>
          </cell>
          <cell r="BG196" t="str">
            <v>20</v>
          </cell>
        </row>
        <row r="197">
          <cell r="G197" t="str">
            <v>FP09165</v>
          </cell>
          <cell r="I197" t="str">
            <v>FL09165</v>
          </cell>
          <cell r="K197" t="str">
            <v>FC09165</v>
          </cell>
          <cell r="L197">
            <v>0</v>
          </cell>
          <cell r="BE197" t="str">
            <v>20</v>
          </cell>
          <cell r="BF197" t="str">
            <v>G¾"ВР</v>
          </cell>
          <cell r="BG197" t="str">
            <v>25</v>
          </cell>
        </row>
        <row r="198">
          <cell r="G198" t="str">
            <v>FP09166</v>
          </cell>
          <cell r="I198" t="str">
            <v>FL09166</v>
          </cell>
          <cell r="K198" t="str">
            <v>FC09166</v>
          </cell>
          <cell r="L198">
            <v>0</v>
          </cell>
          <cell r="BE198" t="str">
            <v>20</v>
          </cell>
          <cell r="BF198" t="str">
            <v>G¾"ВР</v>
          </cell>
          <cell r="BG198" t="str">
            <v>32</v>
          </cell>
        </row>
        <row r="199">
          <cell r="G199" t="str">
            <v>FP09167</v>
          </cell>
          <cell r="I199" t="str">
            <v>FL09167</v>
          </cell>
          <cell r="K199" t="str">
            <v>FC09167</v>
          </cell>
          <cell r="L199">
            <v>0</v>
          </cell>
          <cell r="BE199" t="str">
            <v>20</v>
          </cell>
          <cell r="BF199" t="str">
            <v>G¾"ВР</v>
          </cell>
          <cell r="BG199" t="str">
            <v>G½"НР</v>
          </cell>
        </row>
        <row r="200">
          <cell r="G200" t="str">
            <v>FP09168</v>
          </cell>
          <cell r="I200" t="str">
            <v>FL09168</v>
          </cell>
          <cell r="K200" t="str">
            <v>FC09168</v>
          </cell>
          <cell r="L200">
            <v>0</v>
          </cell>
          <cell r="BE200" t="str">
            <v>20</v>
          </cell>
          <cell r="BF200" t="str">
            <v>G¾"ВР</v>
          </cell>
          <cell r="BG200" t="str">
            <v>G½"ВР</v>
          </cell>
        </row>
        <row r="201">
          <cell r="G201" t="str">
            <v>FP09169</v>
          </cell>
          <cell r="I201" t="str">
            <v>FL09169</v>
          </cell>
          <cell r="K201" t="str">
            <v>FC09169</v>
          </cell>
          <cell r="L201">
            <v>0</v>
          </cell>
          <cell r="BE201" t="str">
            <v>20</v>
          </cell>
          <cell r="BF201" t="str">
            <v>G¾"ВР</v>
          </cell>
          <cell r="BG201" t="str">
            <v>G¾"НР</v>
          </cell>
        </row>
        <row r="202">
          <cell r="G202" t="str">
            <v>FP09170</v>
          </cell>
          <cell r="I202" t="str">
            <v>FL09170</v>
          </cell>
          <cell r="K202" t="str">
            <v>FC09170</v>
          </cell>
          <cell r="L202">
            <v>0</v>
          </cell>
          <cell r="BE202" t="str">
            <v>20</v>
          </cell>
          <cell r="BF202" t="str">
            <v>G¾"ВР</v>
          </cell>
          <cell r="BG202" t="str">
            <v>G¾"ВР</v>
          </cell>
        </row>
        <row r="203">
          <cell r="G203" t="str">
            <v>FP09171</v>
          </cell>
          <cell r="I203" t="str">
            <v>FL09171</v>
          </cell>
          <cell r="K203" t="str">
            <v>FC09171</v>
          </cell>
          <cell r="L203">
            <v>0</v>
          </cell>
          <cell r="BE203" t="str">
            <v>20</v>
          </cell>
          <cell r="BF203" t="str">
            <v>G¾"ВР</v>
          </cell>
          <cell r="BG203" t="str">
            <v>G1"НР</v>
          </cell>
        </row>
        <row r="204">
          <cell r="G204" t="str">
            <v>FP09172</v>
          </cell>
          <cell r="I204" t="str">
            <v>FL09172</v>
          </cell>
          <cell r="K204" t="str">
            <v>FC09172</v>
          </cell>
          <cell r="L204">
            <v>0</v>
          </cell>
          <cell r="BE204" t="str">
            <v>20</v>
          </cell>
          <cell r="BF204" t="str">
            <v>G¾"ВР</v>
          </cell>
          <cell r="BG204" t="str">
            <v>G1"ВР</v>
          </cell>
        </row>
        <row r="205">
          <cell r="G205" t="str">
            <v>FP09173</v>
          </cell>
          <cell r="I205" t="str">
            <v>FL09173</v>
          </cell>
          <cell r="K205" t="str">
            <v>FC09173</v>
          </cell>
          <cell r="L205">
            <v>0</v>
          </cell>
          <cell r="BE205" t="str">
            <v>20</v>
          </cell>
          <cell r="BF205" t="str">
            <v>G1"НР</v>
          </cell>
          <cell r="BG205" t="str">
            <v>20</v>
          </cell>
        </row>
        <row r="206">
          <cell r="G206" t="str">
            <v>FP09174</v>
          </cell>
          <cell r="I206" t="str">
            <v>FL09174</v>
          </cell>
          <cell r="K206" t="str">
            <v>FC09174</v>
          </cell>
          <cell r="L206">
            <v>0</v>
          </cell>
          <cell r="BE206" t="str">
            <v>20</v>
          </cell>
          <cell r="BF206" t="str">
            <v>G1"НР</v>
          </cell>
          <cell r="BG206" t="str">
            <v>25</v>
          </cell>
        </row>
        <row r="207">
          <cell r="G207" t="str">
            <v>FP09175</v>
          </cell>
          <cell r="I207" t="str">
            <v>FL09175</v>
          </cell>
          <cell r="K207" t="str">
            <v>FC09175</v>
          </cell>
          <cell r="L207">
            <v>0</v>
          </cell>
          <cell r="BE207" t="str">
            <v>20</v>
          </cell>
          <cell r="BF207" t="str">
            <v>G1"НР</v>
          </cell>
          <cell r="BG207" t="str">
            <v>32</v>
          </cell>
        </row>
        <row r="208">
          <cell r="G208" t="str">
            <v>FP09176</v>
          </cell>
          <cell r="I208" t="str">
            <v>FL09176</v>
          </cell>
          <cell r="K208" t="str">
            <v>FC09176</v>
          </cell>
          <cell r="L208">
            <v>0</v>
          </cell>
          <cell r="BE208" t="str">
            <v>20</v>
          </cell>
          <cell r="BF208" t="str">
            <v>G1"НР</v>
          </cell>
          <cell r="BG208" t="str">
            <v>G½"НР</v>
          </cell>
        </row>
        <row r="209">
          <cell r="G209" t="str">
            <v>FP09177</v>
          </cell>
          <cell r="I209" t="str">
            <v>FL09177</v>
          </cell>
          <cell r="K209" t="str">
            <v>FC09177</v>
          </cell>
          <cell r="L209">
            <v>0</v>
          </cell>
          <cell r="BE209" t="str">
            <v>20</v>
          </cell>
          <cell r="BF209" t="str">
            <v>G1"НР</v>
          </cell>
          <cell r="BG209" t="str">
            <v>G½"ВР</v>
          </cell>
        </row>
        <row r="210">
          <cell r="G210" t="str">
            <v>FP09178</v>
          </cell>
          <cell r="I210" t="str">
            <v>FL09178</v>
          </cell>
          <cell r="K210" t="str">
            <v>FC09178</v>
          </cell>
          <cell r="L210">
            <v>0</v>
          </cell>
          <cell r="BE210" t="str">
            <v>20</v>
          </cell>
          <cell r="BF210" t="str">
            <v>G1"НР</v>
          </cell>
          <cell r="BG210" t="str">
            <v>G¾"НР</v>
          </cell>
        </row>
        <row r="211">
          <cell r="G211" t="str">
            <v>FP09179</v>
          </cell>
          <cell r="I211" t="str">
            <v>FL09179</v>
          </cell>
          <cell r="K211" t="str">
            <v>FC09179</v>
          </cell>
          <cell r="L211">
            <v>0</v>
          </cell>
          <cell r="BE211" t="str">
            <v>20</v>
          </cell>
          <cell r="BF211" t="str">
            <v>G1"НР</v>
          </cell>
          <cell r="BG211" t="str">
            <v>G¾"ВР</v>
          </cell>
        </row>
        <row r="212">
          <cell r="G212" t="str">
            <v>FP09180</v>
          </cell>
          <cell r="I212" t="str">
            <v>FL09180</v>
          </cell>
          <cell r="K212" t="str">
            <v>FC09180</v>
          </cell>
          <cell r="L212">
            <v>0</v>
          </cell>
          <cell r="BE212" t="str">
            <v>20</v>
          </cell>
          <cell r="BF212" t="str">
            <v>G1"НР</v>
          </cell>
          <cell r="BG212" t="str">
            <v>G1"НР</v>
          </cell>
        </row>
        <row r="213">
          <cell r="G213" t="str">
            <v>FP09181</v>
          </cell>
          <cell r="I213" t="str">
            <v>FL09181</v>
          </cell>
          <cell r="K213" t="str">
            <v>FC09181</v>
          </cell>
          <cell r="L213">
            <v>0</v>
          </cell>
          <cell r="BE213" t="str">
            <v>20</v>
          </cell>
          <cell r="BF213" t="str">
            <v>G1"НР</v>
          </cell>
          <cell r="BG213" t="str">
            <v>G1"ВР</v>
          </cell>
        </row>
        <row r="214">
          <cell r="G214" t="str">
            <v>FP09182</v>
          </cell>
          <cell r="I214" t="str">
            <v>FL09182</v>
          </cell>
          <cell r="K214" t="str">
            <v>FC09182</v>
          </cell>
          <cell r="L214">
            <v>0</v>
          </cell>
          <cell r="BE214" t="str">
            <v>20</v>
          </cell>
          <cell r="BF214" t="str">
            <v>G1"ВР</v>
          </cell>
          <cell r="BG214" t="str">
            <v>20</v>
          </cell>
        </row>
        <row r="215">
          <cell r="G215" t="str">
            <v>FP09183</v>
          </cell>
          <cell r="I215" t="str">
            <v>FL09183</v>
          </cell>
          <cell r="K215" t="str">
            <v>FC09183</v>
          </cell>
          <cell r="L215">
            <v>0</v>
          </cell>
          <cell r="BE215" t="str">
            <v>20</v>
          </cell>
          <cell r="BF215" t="str">
            <v>G1"ВР</v>
          </cell>
          <cell r="BG215" t="str">
            <v>25</v>
          </cell>
        </row>
        <row r="216">
          <cell r="G216" t="str">
            <v>FP09184</v>
          </cell>
          <cell r="I216" t="str">
            <v>FL09184</v>
          </cell>
          <cell r="K216" t="str">
            <v>FC09184</v>
          </cell>
          <cell r="L216">
            <v>0</v>
          </cell>
          <cell r="BE216" t="str">
            <v>20</v>
          </cell>
          <cell r="BF216" t="str">
            <v>G1"ВР</v>
          </cell>
          <cell r="BG216" t="str">
            <v>32</v>
          </cell>
        </row>
        <row r="217">
          <cell r="G217" t="str">
            <v>FP09185</v>
          </cell>
          <cell r="I217" t="str">
            <v>FL09185</v>
          </cell>
          <cell r="K217" t="str">
            <v>FC09185</v>
          </cell>
          <cell r="L217">
            <v>0</v>
          </cell>
          <cell r="BE217" t="str">
            <v>20</v>
          </cell>
          <cell r="BF217" t="str">
            <v>G1"ВР</v>
          </cell>
          <cell r="BG217" t="str">
            <v>G½"НР</v>
          </cell>
        </row>
        <row r="218">
          <cell r="G218" t="str">
            <v>FP09186</v>
          </cell>
          <cell r="I218" t="str">
            <v>FL09186</v>
          </cell>
          <cell r="K218" t="str">
            <v>FC09186</v>
          </cell>
          <cell r="L218">
            <v>0</v>
          </cell>
          <cell r="BE218" t="str">
            <v>20</v>
          </cell>
          <cell r="BF218" t="str">
            <v>G1"ВР</v>
          </cell>
          <cell r="BG218" t="str">
            <v>G½"ВР</v>
          </cell>
        </row>
        <row r="219">
          <cell r="G219" t="str">
            <v>FP09187</v>
          </cell>
          <cell r="I219" t="str">
            <v>FL09187</v>
          </cell>
          <cell r="K219" t="str">
            <v>FC09187</v>
          </cell>
          <cell r="L219">
            <v>0</v>
          </cell>
          <cell r="BE219" t="str">
            <v>20</v>
          </cell>
          <cell r="BF219" t="str">
            <v>G1"ВР</v>
          </cell>
          <cell r="BG219" t="str">
            <v>G¾"НР</v>
          </cell>
        </row>
        <row r="220">
          <cell r="G220" t="str">
            <v>FP09188</v>
          </cell>
          <cell r="I220" t="str">
            <v>FL09188</v>
          </cell>
          <cell r="K220" t="str">
            <v>FC09188</v>
          </cell>
          <cell r="L220">
            <v>0</v>
          </cell>
          <cell r="BE220" t="str">
            <v>20</v>
          </cell>
          <cell r="BF220" t="str">
            <v>G1"ВР</v>
          </cell>
          <cell r="BG220" t="str">
            <v>G¾"ВР</v>
          </cell>
        </row>
        <row r="221">
          <cell r="G221" t="str">
            <v>FP09189</v>
          </cell>
          <cell r="I221" t="str">
            <v>FL09189</v>
          </cell>
          <cell r="K221" t="str">
            <v>FC09189</v>
          </cell>
          <cell r="L221">
            <v>0</v>
          </cell>
          <cell r="BE221" t="str">
            <v>20</v>
          </cell>
          <cell r="BF221" t="str">
            <v>G1"ВР</v>
          </cell>
          <cell r="BG221" t="str">
            <v>G1"НР</v>
          </cell>
        </row>
        <row r="222">
          <cell r="G222" t="str">
            <v>FP09190</v>
          </cell>
          <cell r="I222" t="str">
            <v>FL09190</v>
          </cell>
          <cell r="K222" t="str">
            <v>FC09190</v>
          </cell>
          <cell r="L222">
            <v>0</v>
          </cell>
          <cell r="BE222" t="str">
            <v>20</v>
          </cell>
          <cell r="BF222" t="str">
            <v>G1"ВР</v>
          </cell>
          <cell r="BG222" t="str">
            <v>G1"ВР</v>
          </cell>
        </row>
        <row r="223">
          <cell r="G223" t="str">
            <v>FP09191</v>
          </cell>
          <cell r="H223" t="str">
            <v>PRP07 25 16 25</v>
          </cell>
          <cell r="I223" t="str">
            <v>FL09191</v>
          </cell>
          <cell r="J223" t="str">
            <v>PRL07 25 16 25</v>
          </cell>
          <cell r="K223" t="str">
            <v>FC09191</v>
          </cell>
          <cell r="L223">
            <v>0</v>
          </cell>
          <cell r="BE223" t="str">
            <v>25</v>
          </cell>
          <cell r="BF223" t="str">
            <v>16</v>
          </cell>
          <cell r="BG223" t="str">
            <v>25</v>
          </cell>
        </row>
        <row r="224">
          <cell r="G224" t="str">
            <v>FP09192</v>
          </cell>
          <cell r="I224" t="str">
            <v>FL09192</v>
          </cell>
          <cell r="K224" t="str">
            <v>FC09192</v>
          </cell>
          <cell r="L224">
            <v>0</v>
          </cell>
          <cell r="BE224" t="str">
            <v>25</v>
          </cell>
          <cell r="BF224" t="str">
            <v>16</v>
          </cell>
          <cell r="BG224" t="str">
            <v>32</v>
          </cell>
        </row>
        <row r="225">
          <cell r="G225" t="str">
            <v>FP09193</v>
          </cell>
          <cell r="I225" t="str">
            <v>FL09193</v>
          </cell>
          <cell r="K225" t="str">
            <v>FC09193</v>
          </cell>
          <cell r="L225">
            <v>0</v>
          </cell>
          <cell r="BE225" t="str">
            <v>25</v>
          </cell>
          <cell r="BF225" t="str">
            <v>16</v>
          </cell>
          <cell r="BG225" t="str">
            <v>G½"НР</v>
          </cell>
        </row>
        <row r="226">
          <cell r="G226" t="str">
            <v>FP09194</v>
          </cell>
          <cell r="I226" t="str">
            <v>FL09194</v>
          </cell>
          <cell r="K226" t="str">
            <v>FC09194</v>
          </cell>
          <cell r="L226">
            <v>0</v>
          </cell>
          <cell r="BE226" t="str">
            <v>25</v>
          </cell>
          <cell r="BF226" t="str">
            <v>16</v>
          </cell>
          <cell r="BG226" t="str">
            <v>G½"ВР</v>
          </cell>
        </row>
        <row r="227">
          <cell r="G227" t="str">
            <v>FP09195</v>
          </cell>
          <cell r="I227" t="str">
            <v>FL09195</v>
          </cell>
          <cell r="K227" t="str">
            <v>FC09195</v>
          </cell>
          <cell r="L227">
            <v>0</v>
          </cell>
          <cell r="BE227" t="str">
            <v>25</v>
          </cell>
          <cell r="BF227" t="str">
            <v>16</v>
          </cell>
          <cell r="BG227" t="str">
            <v>G¾"НР</v>
          </cell>
        </row>
        <row r="228">
          <cell r="G228" t="str">
            <v>FP09196</v>
          </cell>
          <cell r="I228" t="str">
            <v>FL09196</v>
          </cell>
          <cell r="K228" t="str">
            <v>FC09196</v>
          </cell>
          <cell r="L228">
            <v>0</v>
          </cell>
          <cell r="BE228" t="str">
            <v>25</v>
          </cell>
          <cell r="BF228" t="str">
            <v>16</v>
          </cell>
          <cell r="BG228" t="str">
            <v>G¾"ВР</v>
          </cell>
        </row>
        <row r="229">
          <cell r="G229" t="str">
            <v>FP09197</v>
          </cell>
          <cell r="I229" t="str">
            <v>FL09197</v>
          </cell>
          <cell r="K229" t="str">
            <v>FC09197</v>
          </cell>
          <cell r="L229">
            <v>0</v>
          </cell>
          <cell r="BE229" t="str">
            <v>25</v>
          </cell>
          <cell r="BF229" t="str">
            <v>16</v>
          </cell>
          <cell r="BG229" t="str">
            <v>G1"НР</v>
          </cell>
        </row>
        <row r="230">
          <cell r="G230" t="str">
            <v>FP09198</v>
          </cell>
          <cell r="I230" t="str">
            <v>FL09198</v>
          </cell>
          <cell r="K230" t="str">
            <v>FC09198</v>
          </cell>
          <cell r="L230">
            <v>0</v>
          </cell>
          <cell r="BE230" t="str">
            <v>25</v>
          </cell>
          <cell r="BF230" t="str">
            <v>16</v>
          </cell>
          <cell r="BG230" t="str">
            <v>G1"ВР</v>
          </cell>
        </row>
        <row r="231">
          <cell r="G231" t="str">
            <v>FP09199</v>
          </cell>
          <cell r="H231" t="str">
            <v>PRP07 25 20 25</v>
          </cell>
          <cell r="I231" t="str">
            <v>FL09199</v>
          </cell>
          <cell r="J231" t="str">
            <v>PRL07 25 20 25</v>
          </cell>
          <cell r="K231" t="str">
            <v>FC09199</v>
          </cell>
          <cell r="L231">
            <v>0</v>
          </cell>
          <cell r="BE231" t="str">
            <v>25</v>
          </cell>
          <cell r="BF231" t="str">
            <v>20</v>
          </cell>
          <cell r="BG231" t="str">
            <v>25</v>
          </cell>
        </row>
        <row r="232">
          <cell r="G232" t="str">
            <v>FP09200</v>
          </cell>
          <cell r="H232" t="str">
            <v>PRP07 32 20 25</v>
          </cell>
          <cell r="I232" t="str">
            <v>FL09200</v>
          </cell>
          <cell r="J232" t="str">
            <v>PRL07 32 20 25</v>
          </cell>
          <cell r="K232" t="str">
            <v>FC09200</v>
          </cell>
          <cell r="L232">
            <v>0</v>
          </cell>
          <cell r="BE232" t="str">
            <v>25</v>
          </cell>
          <cell r="BF232" t="str">
            <v>20</v>
          </cell>
          <cell r="BG232" t="str">
            <v>32</v>
          </cell>
        </row>
        <row r="233">
          <cell r="G233" t="str">
            <v>FP09201</v>
          </cell>
          <cell r="I233" t="str">
            <v>FL09201</v>
          </cell>
          <cell r="K233" t="str">
            <v>FC09201</v>
          </cell>
          <cell r="L233">
            <v>0</v>
          </cell>
          <cell r="BE233" t="str">
            <v>25</v>
          </cell>
          <cell r="BF233" t="str">
            <v>20</v>
          </cell>
          <cell r="BG233" t="str">
            <v>G½"НР</v>
          </cell>
        </row>
        <row r="234">
          <cell r="G234" t="str">
            <v>FP09202</v>
          </cell>
          <cell r="I234" t="str">
            <v>FL09202</v>
          </cell>
          <cell r="K234" t="str">
            <v>FC09202</v>
          </cell>
          <cell r="L234">
            <v>0</v>
          </cell>
          <cell r="BE234" t="str">
            <v>25</v>
          </cell>
          <cell r="BF234" t="str">
            <v>20</v>
          </cell>
          <cell r="BG234" t="str">
            <v>G½"ВР</v>
          </cell>
        </row>
        <row r="235">
          <cell r="G235" t="str">
            <v>FP09203</v>
          </cell>
          <cell r="I235" t="str">
            <v>FL09203</v>
          </cell>
          <cell r="K235" t="str">
            <v>FC09203</v>
          </cell>
          <cell r="L235">
            <v>0</v>
          </cell>
          <cell r="BE235" t="str">
            <v>25</v>
          </cell>
          <cell r="BF235" t="str">
            <v>20</v>
          </cell>
          <cell r="BG235" t="str">
            <v>G¾"НР</v>
          </cell>
        </row>
        <row r="236">
          <cell r="G236" t="str">
            <v>FP09204</v>
          </cell>
          <cell r="I236" t="str">
            <v>FL09204</v>
          </cell>
          <cell r="K236" t="str">
            <v>FC09204</v>
          </cell>
          <cell r="L236">
            <v>0</v>
          </cell>
          <cell r="BE236" t="str">
            <v>25</v>
          </cell>
          <cell r="BF236" t="str">
            <v>20</v>
          </cell>
          <cell r="BG236" t="str">
            <v>G¾"ВР</v>
          </cell>
        </row>
        <row r="237">
          <cell r="G237" t="str">
            <v>FP09205</v>
          </cell>
          <cell r="I237" t="str">
            <v>FL09205</v>
          </cell>
          <cell r="K237" t="str">
            <v>FC09205</v>
          </cell>
          <cell r="L237">
            <v>0</v>
          </cell>
          <cell r="BE237" t="str">
            <v>25</v>
          </cell>
          <cell r="BF237" t="str">
            <v>20</v>
          </cell>
          <cell r="BG237" t="str">
            <v>G1"НР</v>
          </cell>
        </row>
        <row r="238">
          <cell r="G238" t="str">
            <v>FP09206</v>
          </cell>
          <cell r="I238" t="str">
            <v>FL09206</v>
          </cell>
          <cell r="K238" t="str">
            <v>FC09206</v>
          </cell>
          <cell r="L238">
            <v>0</v>
          </cell>
          <cell r="BE238" t="str">
            <v>25</v>
          </cell>
          <cell r="BF238" t="str">
            <v>20</v>
          </cell>
          <cell r="BG238" t="str">
            <v>G1"ВР</v>
          </cell>
        </row>
        <row r="239">
          <cell r="G239" t="str">
            <v>FP09207</v>
          </cell>
          <cell r="H239" t="str">
            <v>PRP07 25 25 25</v>
          </cell>
          <cell r="I239" t="str">
            <v>FL09207</v>
          </cell>
          <cell r="J239" t="str">
            <v>PRL07 25 25 25</v>
          </cell>
          <cell r="K239" t="str">
            <v>FC09207</v>
          </cell>
          <cell r="L239">
            <v>0</v>
          </cell>
          <cell r="BE239" t="str">
            <v>25</v>
          </cell>
          <cell r="BF239" t="str">
            <v>25</v>
          </cell>
          <cell r="BG239" t="str">
            <v>25</v>
          </cell>
        </row>
        <row r="240">
          <cell r="G240" t="str">
            <v>FP09208</v>
          </cell>
          <cell r="H240" t="str">
            <v>PRP07 32 25 25</v>
          </cell>
          <cell r="I240" t="str">
            <v>FL09208</v>
          </cell>
          <cell r="J240" t="str">
            <v>PRL07 32 25 25</v>
          </cell>
          <cell r="K240" t="str">
            <v>FC09208</v>
          </cell>
          <cell r="L240">
            <v>0</v>
          </cell>
          <cell r="BE240" t="str">
            <v>25</v>
          </cell>
          <cell r="BF240" t="str">
            <v>25</v>
          </cell>
          <cell r="BG240" t="str">
            <v>32</v>
          </cell>
        </row>
        <row r="241">
          <cell r="G241" t="str">
            <v>FP09209</v>
          </cell>
          <cell r="I241" t="str">
            <v>FL09209</v>
          </cell>
          <cell r="K241" t="str">
            <v>FC09209</v>
          </cell>
          <cell r="L241">
            <v>0</v>
          </cell>
          <cell r="BE241" t="str">
            <v>25</v>
          </cell>
          <cell r="BF241" t="str">
            <v>25</v>
          </cell>
          <cell r="BG241" t="str">
            <v>G½"НР</v>
          </cell>
        </row>
        <row r="242">
          <cell r="G242" t="str">
            <v>FP09210</v>
          </cell>
          <cell r="I242" t="str">
            <v>FL09210</v>
          </cell>
          <cell r="K242" t="str">
            <v>FC09210</v>
          </cell>
          <cell r="L242">
            <v>0</v>
          </cell>
          <cell r="BE242" t="str">
            <v>25</v>
          </cell>
          <cell r="BF242" t="str">
            <v>25</v>
          </cell>
          <cell r="BG242" t="str">
            <v>G½"ВР</v>
          </cell>
        </row>
        <row r="243">
          <cell r="G243" t="str">
            <v>FP09211</v>
          </cell>
          <cell r="I243" t="str">
            <v>FL09211</v>
          </cell>
          <cell r="K243" t="str">
            <v>FC09211</v>
          </cell>
          <cell r="L243">
            <v>0</v>
          </cell>
          <cell r="BE243" t="str">
            <v>25</v>
          </cell>
          <cell r="BF243" t="str">
            <v>25</v>
          </cell>
          <cell r="BG243" t="str">
            <v>G¾"НР</v>
          </cell>
        </row>
        <row r="244">
          <cell r="G244" t="str">
            <v>FP09212</v>
          </cell>
          <cell r="I244" t="str">
            <v>FL09212</v>
          </cell>
          <cell r="K244" t="str">
            <v>FC09212</v>
          </cell>
          <cell r="L244">
            <v>0</v>
          </cell>
          <cell r="BE244" t="str">
            <v>25</v>
          </cell>
          <cell r="BF244" t="str">
            <v>25</v>
          </cell>
          <cell r="BG244" t="str">
            <v>G¾"ВР</v>
          </cell>
        </row>
        <row r="245">
          <cell r="G245" t="str">
            <v>FP09213</v>
          </cell>
          <cell r="I245" t="str">
            <v>FL09213</v>
          </cell>
          <cell r="K245" t="str">
            <v>FC09213</v>
          </cell>
          <cell r="L245">
            <v>0</v>
          </cell>
          <cell r="BE245" t="str">
            <v>25</v>
          </cell>
          <cell r="BF245" t="str">
            <v>25</v>
          </cell>
          <cell r="BG245" t="str">
            <v>G1"НР</v>
          </cell>
        </row>
        <row r="246">
          <cell r="G246" t="str">
            <v>FP09214</v>
          </cell>
          <cell r="I246" t="str">
            <v>FL09214</v>
          </cell>
          <cell r="K246" t="str">
            <v>FC09214</v>
          </cell>
          <cell r="L246">
            <v>0</v>
          </cell>
          <cell r="BE246" t="str">
            <v>25</v>
          </cell>
          <cell r="BF246" t="str">
            <v>25</v>
          </cell>
          <cell r="BG246" t="str">
            <v>G1"ВР</v>
          </cell>
        </row>
        <row r="247">
          <cell r="G247" t="str">
            <v>FP09215</v>
          </cell>
          <cell r="H247" t="str">
            <v>PRP07 25 32 25</v>
          </cell>
          <cell r="I247" t="str">
            <v>FL09215</v>
          </cell>
          <cell r="J247" t="str">
            <v>PRL07 25 32 25</v>
          </cell>
          <cell r="K247" t="str">
            <v>FC09215</v>
          </cell>
          <cell r="L247">
            <v>0</v>
          </cell>
          <cell r="BE247" t="str">
            <v>25</v>
          </cell>
          <cell r="BF247" t="str">
            <v>32</v>
          </cell>
          <cell r="BG247" t="str">
            <v>25</v>
          </cell>
        </row>
        <row r="248">
          <cell r="G248" t="str">
            <v>FP09216</v>
          </cell>
          <cell r="I248" t="str">
            <v>FL09216</v>
          </cell>
          <cell r="K248" t="str">
            <v>FC09216</v>
          </cell>
          <cell r="L248">
            <v>0</v>
          </cell>
          <cell r="BE248" t="str">
            <v>25</v>
          </cell>
          <cell r="BF248" t="str">
            <v>32</v>
          </cell>
          <cell r="BG248" t="str">
            <v>32</v>
          </cell>
        </row>
        <row r="249">
          <cell r="G249" t="str">
            <v>FP09217</v>
          </cell>
          <cell r="I249" t="str">
            <v>FL09217</v>
          </cell>
          <cell r="K249" t="str">
            <v>FC09217</v>
          </cell>
          <cell r="L249">
            <v>0</v>
          </cell>
          <cell r="BE249" t="str">
            <v>25</v>
          </cell>
          <cell r="BF249" t="str">
            <v>32</v>
          </cell>
          <cell r="BG249" t="str">
            <v>G½"НР</v>
          </cell>
        </row>
        <row r="250">
          <cell r="G250" t="str">
            <v>FP09218</v>
          </cell>
          <cell r="I250" t="str">
            <v>FL09218</v>
          </cell>
          <cell r="K250" t="str">
            <v>FC09218</v>
          </cell>
          <cell r="L250">
            <v>0</v>
          </cell>
          <cell r="BE250" t="str">
            <v>25</v>
          </cell>
          <cell r="BF250" t="str">
            <v>32</v>
          </cell>
          <cell r="BG250" t="str">
            <v>G½"ВР</v>
          </cell>
        </row>
        <row r="251">
          <cell r="G251" t="str">
            <v>FP09219</v>
          </cell>
          <cell r="I251" t="str">
            <v>FL09219</v>
          </cell>
          <cell r="K251" t="str">
            <v>FC09219</v>
          </cell>
          <cell r="L251">
            <v>0</v>
          </cell>
          <cell r="BE251" t="str">
            <v>25</v>
          </cell>
          <cell r="BF251" t="str">
            <v>32</v>
          </cell>
          <cell r="BG251" t="str">
            <v>G¾"НР</v>
          </cell>
        </row>
        <row r="252">
          <cell r="G252" t="str">
            <v>FP09220</v>
          </cell>
          <cell r="I252" t="str">
            <v>FL09220</v>
          </cell>
          <cell r="K252" t="str">
            <v>FC09220</v>
          </cell>
          <cell r="L252">
            <v>0</v>
          </cell>
          <cell r="BE252" t="str">
            <v>25</v>
          </cell>
          <cell r="BF252" t="str">
            <v>32</v>
          </cell>
          <cell r="BG252" t="str">
            <v>G¾"ВР</v>
          </cell>
        </row>
        <row r="253">
          <cell r="G253" t="str">
            <v>FP09221</v>
          </cell>
          <cell r="I253" t="str">
            <v>FL09221</v>
          </cell>
          <cell r="K253" t="str">
            <v>FC09221</v>
          </cell>
          <cell r="L253">
            <v>0</v>
          </cell>
          <cell r="BE253" t="str">
            <v>25</v>
          </cell>
          <cell r="BF253" t="str">
            <v>32</v>
          </cell>
          <cell r="BG253" t="str">
            <v>G1"НР</v>
          </cell>
        </row>
        <row r="254">
          <cell r="G254" t="str">
            <v>FP09222</v>
          </cell>
          <cell r="I254" t="str">
            <v>FL09222</v>
          </cell>
          <cell r="K254" t="str">
            <v>FC09222</v>
          </cell>
          <cell r="L254">
            <v>0</v>
          </cell>
          <cell r="BE254" t="str">
            <v>25</v>
          </cell>
          <cell r="BF254" t="str">
            <v>32</v>
          </cell>
          <cell r="BG254" t="str">
            <v>G1"ВР</v>
          </cell>
        </row>
        <row r="255">
          <cell r="G255" t="str">
            <v>FP09223</v>
          </cell>
          <cell r="I255" t="str">
            <v>FL09223</v>
          </cell>
          <cell r="K255" t="str">
            <v>FC09223</v>
          </cell>
          <cell r="L255">
            <v>0</v>
          </cell>
          <cell r="BE255" t="str">
            <v>25</v>
          </cell>
          <cell r="BF255" t="str">
            <v>G½"НР</v>
          </cell>
          <cell r="BG255" t="str">
            <v>25</v>
          </cell>
        </row>
        <row r="256">
          <cell r="G256" t="str">
            <v>FP09224</v>
          </cell>
          <cell r="I256" t="str">
            <v>FL09224</v>
          </cell>
          <cell r="K256" t="str">
            <v>FC09224</v>
          </cell>
          <cell r="L256">
            <v>0</v>
          </cell>
          <cell r="BE256" t="str">
            <v>25</v>
          </cell>
          <cell r="BF256" t="str">
            <v>G½"НР</v>
          </cell>
          <cell r="BG256" t="str">
            <v>32</v>
          </cell>
        </row>
        <row r="257">
          <cell r="G257" t="str">
            <v>FP09225</v>
          </cell>
          <cell r="I257" t="str">
            <v>FL09225</v>
          </cell>
          <cell r="K257" t="str">
            <v>FC09225</v>
          </cell>
          <cell r="L257">
            <v>0</v>
          </cell>
          <cell r="BE257" t="str">
            <v>25</v>
          </cell>
          <cell r="BF257" t="str">
            <v>G½"НР</v>
          </cell>
          <cell r="BG257" t="str">
            <v>G½"НР</v>
          </cell>
        </row>
        <row r="258">
          <cell r="G258" t="str">
            <v>FP09226</v>
          </cell>
          <cell r="I258" t="str">
            <v>FL09226</v>
          </cell>
          <cell r="K258" t="str">
            <v>FC09226</v>
          </cell>
          <cell r="L258">
            <v>0</v>
          </cell>
          <cell r="BE258" t="str">
            <v>25</v>
          </cell>
          <cell r="BF258" t="str">
            <v>G½"НР</v>
          </cell>
          <cell r="BG258" t="str">
            <v>G½"ВР</v>
          </cell>
        </row>
        <row r="259">
          <cell r="G259" t="str">
            <v>FP09227</v>
          </cell>
          <cell r="I259" t="str">
            <v>FL09227</v>
          </cell>
          <cell r="K259" t="str">
            <v>FC09227</v>
          </cell>
          <cell r="L259">
            <v>0</v>
          </cell>
          <cell r="BE259" t="str">
            <v>25</v>
          </cell>
          <cell r="BF259" t="str">
            <v>G½"НР</v>
          </cell>
          <cell r="BG259" t="str">
            <v>G¾"НР</v>
          </cell>
        </row>
        <row r="260">
          <cell r="G260" t="str">
            <v>FP09228</v>
          </cell>
          <cell r="I260" t="str">
            <v>FL09228</v>
          </cell>
          <cell r="K260" t="str">
            <v>FC09228</v>
          </cell>
          <cell r="L260">
            <v>0</v>
          </cell>
          <cell r="BE260" t="str">
            <v>25</v>
          </cell>
          <cell r="BF260" t="str">
            <v>G½"НР</v>
          </cell>
          <cell r="BG260" t="str">
            <v>G¾"ВР</v>
          </cell>
        </row>
        <row r="261">
          <cell r="G261" t="str">
            <v>FP09229</v>
          </cell>
          <cell r="I261" t="str">
            <v>FL09229</v>
          </cell>
          <cell r="K261" t="str">
            <v>FC09229</v>
          </cell>
          <cell r="L261">
            <v>0</v>
          </cell>
          <cell r="BE261" t="str">
            <v>25</v>
          </cell>
          <cell r="BF261" t="str">
            <v>G½"НР</v>
          </cell>
          <cell r="BG261" t="str">
            <v>G1"НР</v>
          </cell>
        </row>
        <row r="262">
          <cell r="G262" t="str">
            <v>FP09230</v>
          </cell>
          <cell r="I262" t="str">
            <v>FL09230</v>
          </cell>
          <cell r="K262" t="str">
            <v>FC09230</v>
          </cell>
          <cell r="L262">
            <v>0</v>
          </cell>
          <cell r="BE262" t="str">
            <v>25</v>
          </cell>
          <cell r="BF262" t="str">
            <v>G½"НР</v>
          </cell>
          <cell r="BG262" t="str">
            <v>G1"ВР</v>
          </cell>
        </row>
        <row r="263">
          <cell r="G263" t="str">
            <v>FP09231</v>
          </cell>
          <cell r="I263" t="str">
            <v>FL09231</v>
          </cell>
          <cell r="K263" t="str">
            <v>FC09231</v>
          </cell>
          <cell r="L263">
            <v>0</v>
          </cell>
          <cell r="BE263" t="str">
            <v>25</v>
          </cell>
          <cell r="BF263" t="str">
            <v>G½"ВР</v>
          </cell>
          <cell r="BG263" t="str">
            <v>25</v>
          </cell>
        </row>
        <row r="264">
          <cell r="G264" t="str">
            <v>FP09232</v>
          </cell>
          <cell r="I264" t="str">
            <v>FL09232</v>
          </cell>
          <cell r="K264" t="str">
            <v>FC09232</v>
          </cell>
          <cell r="L264">
            <v>0</v>
          </cell>
          <cell r="BE264" t="str">
            <v>25</v>
          </cell>
          <cell r="BF264" t="str">
            <v>G½"ВР</v>
          </cell>
          <cell r="BG264" t="str">
            <v>32</v>
          </cell>
        </row>
        <row r="265">
          <cell r="G265" t="str">
            <v>FP09233</v>
          </cell>
          <cell r="I265" t="str">
            <v>FL09233</v>
          </cell>
          <cell r="K265" t="str">
            <v>FC09233</v>
          </cell>
          <cell r="L265">
            <v>0</v>
          </cell>
          <cell r="BE265" t="str">
            <v>25</v>
          </cell>
          <cell r="BF265" t="str">
            <v>G½"ВР</v>
          </cell>
          <cell r="BG265" t="str">
            <v>G½"НР</v>
          </cell>
        </row>
        <row r="266">
          <cell r="G266" t="str">
            <v>FP09234</v>
          </cell>
          <cell r="I266" t="str">
            <v>FL09234</v>
          </cell>
          <cell r="K266" t="str">
            <v>FC09234</v>
          </cell>
          <cell r="L266">
            <v>0</v>
          </cell>
          <cell r="BE266" t="str">
            <v>25</v>
          </cell>
          <cell r="BF266" t="str">
            <v>G½"ВР</v>
          </cell>
          <cell r="BG266" t="str">
            <v>G½"ВР</v>
          </cell>
        </row>
        <row r="267">
          <cell r="G267" t="str">
            <v>FP09235</v>
          </cell>
          <cell r="I267" t="str">
            <v>FL09235</v>
          </cell>
          <cell r="K267" t="str">
            <v>FC09235</v>
          </cell>
          <cell r="L267">
            <v>0</v>
          </cell>
          <cell r="BE267" t="str">
            <v>25</v>
          </cell>
          <cell r="BF267" t="str">
            <v>G½"ВР</v>
          </cell>
          <cell r="BG267" t="str">
            <v>G¾"НР</v>
          </cell>
        </row>
        <row r="268">
          <cell r="G268" t="str">
            <v>FP09236</v>
          </cell>
          <cell r="I268" t="str">
            <v>FL09236</v>
          </cell>
          <cell r="K268" t="str">
            <v>FC09236</v>
          </cell>
          <cell r="L268">
            <v>0</v>
          </cell>
          <cell r="BE268" t="str">
            <v>25</v>
          </cell>
          <cell r="BF268" t="str">
            <v>G½"ВР</v>
          </cell>
          <cell r="BG268" t="str">
            <v>G¾"ВР</v>
          </cell>
        </row>
        <row r="269">
          <cell r="G269" t="str">
            <v>FP09237</v>
          </cell>
          <cell r="I269" t="str">
            <v>FL09237</v>
          </cell>
          <cell r="K269" t="str">
            <v>FC09237</v>
          </cell>
          <cell r="L269">
            <v>0</v>
          </cell>
          <cell r="BE269" t="str">
            <v>25</v>
          </cell>
          <cell r="BF269" t="str">
            <v>G½"ВР</v>
          </cell>
          <cell r="BG269" t="str">
            <v>G1"НР</v>
          </cell>
        </row>
        <row r="270">
          <cell r="G270" t="str">
            <v>FP09238</v>
          </cell>
          <cell r="I270" t="str">
            <v>FL09238</v>
          </cell>
          <cell r="K270" t="str">
            <v>FC09238</v>
          </cell>
          <cell r="L270">
            <v>0</v>
          </cell>
          <cell r="BE270" t="str">
            <v>25</v>
          </cell>
          <cell r="BF270" t="str">
            <v>G½"ВР</v>
          </cell>
          <cell r="BG270" t="str">
            <v>G1"ВР</v>
          </cell>
        </row>
        <row r="271">
          <cell r="G271" t="str">
            <v>FP09239</v>
          </cell>
          <cell r="I271" t="str">
            <v>FL09239</v>
          </cell>
          <cell r="K271" t="str">
            <v>FC09239</v>
          </cell>
          <cell r="L271">
            <v>0</v>
          </cell>
          <cell r="BE271" t="str">
            <v>25</v>
          </cell>
          <cell r="BF271" t="str">
            <v>G¾"НР</v>
          </cell>
          <cell r="BG271" t="str">
            <v>25</v>
          </cell>
        </row>
        <row r="272">
          <cell r="G272" t="str">
            <v>FP09240</v>
          </cell>
          <cell r="I272" t="str">
            <v>FL09240</v>
          </cell>
          <cell r="K272" t="str">
            <v>FC09240</v>
          </cell>
          <cell r="L272">
            <v>0</v>
          </cell>
          <cell r="BE272" t="str">
            <v>25</v>
          </cell>
          <cell r="BF272" t="str">
            <v>G¾"НР</v>
          </cell>
          <cell r="BG272" t="str">
            <v>32</v>
          </cell>
        </row>
        <row r="273">
          <cell r="G273" t="str">
            <v>FP09241</v>
          </cell>
          <cell r="I273" t="str">
            <v>FL09241</v>
          </cell>
          <cell r="K273" t="str">
            <v>FC09241</v>
          </cell>
          <cell r="L273">
            <v>0</v>
          </cell>
          <cell r="BE273" t="str">
            <v>25</v>
          </cell>
          <cell r="BF273" t="str">
            <v>G¾"НР</v>
          </cell>
          <cell r="BG273" t="str">
            <v>G½"НР</v>
          </cell>
        </row>
        <row r="274">
          <cell r="G274" t="str">
            <v>FP09242</v>
          </cell>
          <cell r="I274" t="str">
            <v>FL09242</v>
          </cell>
          <cell r="K274" t="str">
            <v>FC09242</v>
          </cell>
          <cell r="L274">
            <v>0</v>
          </cell>
          <cell r="BE274" t="str">
            <v>25</v>
          </cell>
          <cell r="BF274" t="str">
            <v>G¾"НР</v>
          </cell>
          <cell r="BG274" t="str">
            <v>G½"ВР</v>
          </cell>
        </row>
        <row r="275">
          <cell r="G275" t="str">
            <v>FP09243</v>
          </cell>
          <cell r="I275" t="str">
            <v>FL09243</v>
          </cell>
          <cell r="K275" t="str">
            <v>FC09243</v>
          </cell>
          <cell r="L275">
            <v>0</v>
          </cell>
          <cell r="BE275" t="str">
            <v>25</v>
          </cell>
          <cell r="BF275" t="str">
            <v>G¾"НР</v>
          </cell>
          <cell r="BG275" t="str">
            <v>G¾"НР</v>
          </cell>
        </row>
        <row r="276">
          <cell r="G276" t="str">
            <v>FP09244</v>
          </cell>
          <cell r="I276" t="str">
            <v>FL09244</v>
          </cell>
          <cell r="K276" t="str">
            <v>FC09244</v>
          </cell>
          <cell r="L276">
            <v>0</v>
          </cell>
          <cell r="BE276" t="str">
            <v>25</v>
          </cell>
          <cell r="BF276" t="str">
            <v>G¾"НР</v>
          </cell>
          <cell r="BG276" t="str">
            <v>G¾"ВР</v>
          </cell>
        </row>
        <row r="277">
          <cell r="G277" t="str">
            <v>FP09245</v>
          </cell>
          <cell r="I277" t="str">
            <v>FL09245</v>
          </cell>
          <cell r="K277" t="str">
            <v>FC09245</v>
          </cell>
          <cell r="L277">
            <v>0</v>
          </cell>
          <cell r="BE277" t="str">
            <v>25</v>
          </cell>
          <cell r="BF277" t="str">
            <v>G¾"НР</v>
          </cell>
          <cell r="BG277" t="str">
            <v>G1"НР</v>
          </cell>
        </row>
        <row r="278">
          <cell r="G278" t="str">
            <v>FP09246</v>
          </cell>
          <cell r="I278" t="str">
            <v>FL09246</v>
          </cell>
          <cell r="K278" t="str">
            <v>FC09246</v>
          </cell>
          <cell r="L278">
            <v>0</v>
          </cell>
          <cell r="BE278" t="str">
            <v>25</v>
          </cell>
          <cell r="BF278" t="str">
            <v>G¾"НР</v>
          </cell>
          <cell r="BG278" t="str">
            <v>G1"ВР</v>
          </cell>
        </row>
        <row r="279">
          <cell r="G279" t="str">
            <v>FP09247</v>
          </cell>
          <cell r="I279" t="str">
            <v>FL09247</v>
          </cell>
          <cell r="K279" t="str">
            <v>FC09247</v>
          </cell>
          <cell r="L279">
            <v>0</v>
          </cell>
          <cell r="BE279" t="str">
            <v>25</v>
          </cell>
          <cell r="BF279" t="str">
            <v>G¾"ВР</v>
          </cell>
          <cell r="BG279" t="str">
            <v>25</v>
          </cell>
        </row>
        <row r="280">
          <cell r="G280" t="str">
            <v>FP09248</v>
          </cell>
          <cell r="I280" t="str">
            <v>FL09248</v>
          </cell>
          <cell r="K280" t="str">
            <v>FC09248</v>
          </cell>
          <cell r="L280">
            <v>0</v>
          </cell>
          <cell r="BE280" t="str">
            <v>25</v>
          </cell>
          <cell r="BF280" t="str">
            <v>G¾"ВР</v>
          </cell>
          <cell r="BG280" t="str">
            <v>32</v>
          </cell>
        </row>
        <row r="281">
          <cell r="G281" t="str">
            <v>FP09249</v>
          </cell>
          <cell r="I281" t="str">
            <v>FL09249</v>
          </cell>
          <cell r="K281" t="str">
            <v>FC09249</v>
          </cell>
          <cell r="L281">
            <v>0</v>
          </cell>
          <cell r="BE281" t="str">
            <v>25</v>
          </cell>
          <cell r="BF281" t="str">
            <v>G¾"ВР</v>
          </cell>
          <cell r="BG281" t="str">
            <v>G½"НР</v>
          </cell>
        </row>
        <row r="282">
          <cell r="G282" t="str">
            <v>FP09250</v>
          </cell>
          <cell r="I282" t="str">
            <v>FL09250</v>
          </cell>
          <cell r="K282" t="str">
            <v>FC09250</v>
          </cell>
          <cell r="L282">
            <v>0</v>
          </cell>
          <cell r="BE282" t="str">
            <v>25</v>
          </cell>
          <cell r="BF282" t="str">
            <v>G¾"ВР</v>
          </cell>
          <cell r="BG282" t="str">
            <v>G½"ВР</v>
          </cell>
        </row>
        <row r="283">
          <cell r="G283" t="str">
            <v>FP09251</v>
          </cell>
          <cell r="I283" t="str">
            <v>FL09251</v>
          </cell>
          <cell r="K283" t="str">
            <v>FC09251</v>
          </cell>
          <cell r="L283">
            <v>0</v>
          </cell>
          <cell r="BE283" t="str">
            <v>25</v>
          </cell>
          <cell r="BF283" t="str">
            <v>G¾"ВР</v>
          </cell>
          <cell r="BG283" t="str">
            <v>G¾"НР</v>
          </cell>
        </row>
        <row r="284">
          <cell r="G284" t="str">
            <v>FP09252</v>
          </cell>
          <cell r="I284" t="str">
            <v>FL09252</v>
          </cell>
          <cell r="K284" t="str">
            <v>FC09252</v>
          </cell>
          <cell r="L284">
            <v>0</v>
          </cell>
          <cell r="BE284" t="str">
            <v>25</v>
          </cell>
          <cell r="BF284" t="str">
            <v>G¾"ВР</v>
          </cell>
          <cell r="BG284" t="str">
            <v>G¾"ВР</v>
          </cell>
        </row>
        <row r="285">
          <cell r="G285" t="str">
            <v>FP09253</v>
          </cell>
          <cell r="I285" t="str">
            <v>FL09253</v>
          </cell>
          <cell r="K285" t="str">
            <v>FC09253</v>
          </cell>
          <cell r="L285">
            <v>0</v>
          </cell>
          <cell r="BE285" t="str">
            <v>25</v>
          </cell>
          <cell r="BF285" t="str">
            <v>G¾"ВР</v>
          </cell>
          <cell r="BG285" t="str">
            <v>G1"НР</v>
          </cell>
        </row>
        <row r="286">
          <cell r="G286" t="str">
            <v>FP09254</v>
          </cell>
          <cell r="I286" t="str">
            <v>FL09254</v>
          </cell>
          <cell r="K286" t="str">
            <v>FC09254</v>
          </cell>
          <cell r="L286">
            <v>0</v>
          </cell>
          <cell r="BE286" t="str">
            <v>25</v>
          </cell>
          <cell r="BF286" t="str">
            <v>G¾"ВР</v>
          </cell>
          <cell r="BG286" t="str">
            <v>G1"ВР</v>
          </cell>
        </row>
        <row r="287">
          <cell r="G287" t="str">
            <v>FP09255</v>
          </cell>
          <cell r="I287" t="str">
            <v>FL09255</v>
          </cell>
          <cell r="K287" t="str">
            <v>FC09255</v>
          </cell>
          <cell r="L287">
            <v>0</v>
          </cell>
          <cell r="BE287" t="str">
            <v>25</v>
          </cell>
          <cell r="BF287" t="str">
            <v>G1"НР</v>
          </cell>
          <cell r="BG287" t="str">
            <v>25</v>
          </cell>
        </row>
        <row r="288">
          <cell r="G288" t="str">
            <v>FP09256</v>
          </cell>
          <cell r="I288" t="str">
            <v>FL09256</v>
          </cell>
          <cell r="K288" t="str">
            <v>FC09256</v>
          </cell>
          <cell r="L288">
            <v>0</v>
          </cell>
          <cell r="BE288" t="str">
            <v>25</v>
          </cell>
          <cell r="BF288" t="str">
            <v>G1"НР</v>
          </cell>
          <cell r="BG288" t="str">
            <v>32</v>
          </cell>
        </row>
        <row r="289">
          <cell r="G289" t="str">
            <v>FP09257</v>
          </cell>
          <cell r="I289" t="str">
            <v>FL09257</v>
          </cell>
          <cell r="K289" t="str">
            <v>FC09257</v>
          </cell>
          <cell r="L289">
            <v>0</v>
          </cell>
          <cell r="BE289" t="str">
            <v>25</v>
          </cell>
          <cell r="BF289" t="str">
            <v>G1"НР</v>
          </cell>
          <cell r="BG289" t="str">
            <v>G½"НР</v>
          </cell>
        </row>
        <row r="290">
          <cell r="G290" t="str">
            <v>FP09258</v>
          </cell>
          <cell r="I290" t="str">
            <v>FL09258</v>
          </cell>
          <cell r="K290" t="str">
            <v>FC09258</v>
          </cell>
          <cell r="L290">
            <v>0</v>
          </cell>
          <cell r="BE290" t="str">
            <v>25</v>
          </cell>
          <cell r="BF290" t="str">
            <v>G1"НР</v>
          </cell>
          <cell r="BG290" t="str">
            <v>G½"ВР</v>
          </cell>
        </row>
        <row r="291">
          <cell r="G291" t="str">
            <v>FP09259</v>
          </cell>
          <cell r="I291" t="str">
            <v>FL09259</v>
          </cell>
          <cell r="K291" t="str">
            <v>FC09259</v>
          </cell>
          <cell r="L291">
            <v>0</v>
          </cell>
          <cell r="BE291" t="str">
            <v>25</v>
          </cell>
          <cell r="BF291" t="str">
            <v>G1"НР</v>
          </cell>
          <cell r="BG291" t="str">
            <v>G¾"НР</v>
          </cell>
        </row>
        <row r="292">
          <cell r="G292" t="str">
            <v>FP09260</v>
          </cell>
          <cell r="I292" t="str">
            <v>FL09260</v>
          </cell>
          <cell r="K292" t="str">
            <v>FC09260</v>
          </cell>
          <cell r="L292">
            <v>0</v>
          </cell>
          <cell r="BE292" t="str">
            <v>25</v>
          </cell>
          <cell r="BF292" t="str">
            <v>G1"НР</v>
          </cell>
          <cell r="BG292" t="str">
            <v>G¾"ВР</v>
          </cell>
        </row>
        <row r="293">
          <cell r="G293" t="str">
            <v>FP09261</v>
          </cell>
          <cell r="I293" t="str">
            <v>FL09261</v>
          </cell>
          <cell r="K293" t="str">
            <v>FC09261</v>
          </cell>
          <cell r="L293">
            <v>0</v>
          </cell>
          <cell r="BE293" t="str">
            <v>25</v>
          </cell>
          <cell r="BF293" t="str">
            <v>G1"НР</v>
          </cell>
          <cell r="BG293" t="str">
            <v>G1"НР</v>
          </cell>
        </row>
        <row r="294">
          <cell r="G294" t="str">
            <v>FP09262</v>
          </cell>
          <cell r="I294" t="str">
            <v>FL09262</v>
          </cell>
          <cell r="K294" t="str">
            <v>FC09262</v>
          </cell>
          <cell r="L294">
            <v>0</v>
          </cell>
          <cell r="BE294" t="str">
            <v>25</v>
          </cell>
          <cell r="BF294" t="str">
            <v>G1"НР</v>
          </cell>
          <cell r="BG294" t="str">
            <v>G1"ВР</v>
          </cell>
        </row>
        <row r="295">
          <cell r="G295" t="str">
            <v>FP09263</v>
          </cell>
          <cell r="I295" t="str">
            <v>FL09263</v>
          </cell>
          <cell r="K295" t="str">
            <v>FC09263</v>
          </cell>
          <cell r="L295">
            <v>0</v>
          </cell>
          <cell r="BE295" t="str">
            <v>25</v>
          </cell>
          <cell r="BF295" t="str">
            <v>G1"ВР</v>
          </cell>
          <cell r="BG295" t="str">
            <v>25</v>
          </cell>
        </row>
        <row r="296">
          <cell r="G296" t="str">
            <v>FP09264</v>
          </cell>
          <cell r="I296" t="str">
            <v>FL09264</v>
          </cell>
          <cell r="K296" t="str">
            <v>FC09264</v>
          </cell>
          <cell r="L296">
            <v>0</v>
          </cell>
          <cell r="BE296" t="str">
            <v>25</v>
          </cell>
          <cell r="BF296" t="str">
            <v>G1"ВР</v>
          </cell>
          <cell r="BG296" t="str">
            <v>32</v>
          </cell>
        </row>
        <row r="297">
          <cell r="G297" t="str">
            <v>FP09265</v>
          </cell>
          <cell r="I297" t="str">
            <v>FL09265</v>
          </cell>
          <cell r="K297" t="str">
            <v>FC09265</v>
          </cell>
          <cell r="L297">
            <v>0</v>
          </cell>
          <cell r="BE297" t="str">
            <v>25</v>
          </cell>
          <cell r="BF297" t="str">
            <v>G1"ВР</v>
          </cell>
          <cell r="BG297" t="str">
            <v>G½"НР</v>
          </cell>
        </row>
        <row r="298">
          <cell r="G298" t="str">
            <v>FP09266</v>
          </cell>
          <cell r="I298" t="str">
            <v>FL09266</v>
          </cell>
          <cell r="K298" t="str">
            <v>FC09266</v>
          </cell>
          <cell r="L298">
            <v>0</v>
          </cell>
          <cell r="BE298" t="str">
            <v>25</v>
          </cell>
          <cell r="BF298" t="str">
            <v>G1"ВР</v>
          </cell>
          <cell r="BG298" t="str">
            <v>G½"ВР</v>
          </cell>
        </row>
        <row r="299">
          <cell r="G299" t="str">
            <v>FP09267</v>
          </cell>
          <cell r="I299" t="str">
            <v>FL09267</v>
          </cell>
          <cell r="K299" t="str">
            <v>FC09267</v>
          </cell>
          <cell r="L299">
            <v>0</v>
          </cell>
          <cell r="BE299" t="str">
            <v>25</v>
          </cell>
          <cell r="BF299" t="str">
            <v>G1"ВР</v>
          </cell>
          <cell r="BG299" t="str">
            <v>G¾"НР</v>
          </cell>
        </row>
        <row r="300">
          <cell r="G300" t="str">
            <v>FP09268</v>
          </cell>
          <cell r="I300" t="str">
            <v>FL09268</v>
          </cell>
          <cell r="K300" t="str">
            <v>FC09268</v>
          </cell>
          <cell r="L300">
            <v>0</v>
          </cell>
          <cell r="BE300" t="str">
            <v>25</v>
          </cell>
          <cell r="BF300" t="str">
            <v>G1"ВР</v>
          </cell>
          <cell r="BG300" t="str">
            <v>G¾"ВР</v>
          </cell>
        </row>
        <row r="301">
          <cell r="G301" t="str">
            <v>FP09269</v>
          </cell>
          <cell r="I301" t="str">
            <v>FL09269</v>
          </cell>
          <cell r="K301" t="str">
            <v>FC09269</v>
          </cell>
          <cell r="L301">
            <v>0</v>
          </cell>
          <cell r="BE301" t="str">
            <v>25</v>
          </cell>
          <cell r="BF301" t="str">
            <v>G1"ВР</v>
          </cell>
          <cell r="BG301" t="str">
            <v>G1"НР</v>
          </cell>
        </row>
        <row r="302">
          <cell r="G302" t="str">
            <v>FP09270</v>
          </cell>
          <cell r="I302" t="str">
            <v>FL09270</v>
          </cell>
          <cell r="K302" t="str">
            <v>FC09270</v>
          </cell>
          <cell r="L302">
            <v>0</v>
          </cell>
          <cell r="BE302" t="str">
            <v>25</v>
          </cell>
          <cell r="BF302" t="str">
            <v>G1"ВР</v>
          </cell>
          <cell r="BG302" t="str">
            <v>G1"ВР</v>
          </cell>
        </row>
        <row r="303">
          <cell r="G303" t="str">
            <v>FP09271</v>
          </cell>
          <cell r="H303" t="str">
            <v>PRP07 32 16 32</v>
          </cell>
          <cell r="I303" t="str">
            <v>FL09271</v>
          </cell>
          <cell r="J303" t="str">
            <v>PRL07 32 16 32</v>
          </cell>
          <cell r="K303" t="str">
            <v>FC09271</v>
          </cell>
          <cell r="L303">
            <v>0</v>
          </cell>
          <cell r="BE303" t="str">
            <v>32</v>
          </cell>
          <cell r="BF303" t="str">
            <v>16</v>
          </cell>
          <cell r="BG303" t="str">
            <v>32</v>
          </cell>
        </row>
        <row r="304">
          <cell r="G304" t="str">
            <v>FP09272</v>
          </cell>
          <cell r="I304" t="str">
            <v>FL09272</v>
          </cell>
          <cell r="K304" t="str">
            <v>FC09272</v>
          </cell>
          <cell r="L304">
            <v>0</v>
          </cell>
          <cell r="BE304" t="str">
            <v>32</v>
          </cell>
          <cell r="BF304" t="str">
            <v>16</v>
          </cell>
          <cell r="BG304" t="str">
            <v>G½"НР</v>
          </cell>
        </row>
        <row r="305">
          <cell r="G305" t="str">
            <v>FP09273</v>
          </cell>
          <cell r="I305" t="str">
            <v>FL09273</v>
          </cell>
          <cell r="K305" t="str">
            <v>FC09273</v>
          </cell>
          <cell r="L305">
            <v>0</v>
          </cell>
          <cell r="BE305" t="str">
            <v>32</v>
          </cell>
          <cell r="BF305" t="str">
            <v>16</v>
          </cell>
          <cell r="BG305" t="str">
            <v>G½"ВР</v>
          </cell>
        </row>
        <row r="306">
          <cell r="G306" t="str">
            <v>FP09274</v>
          </cell>
          <cell r="I306" t="str">
            <v>FL09274</v>
          </cell>
          <cell r="K306" t="str">
            <v>FC09274</v>
          </cell>
          <cell r="L306">
            <v>0</v>
          </cell>
          <cell r="BE306" t="str">
            <v>32</v>
          </cell>
          <cell r="BF306" t="str">
            <v>16</v>
          </cell>
          <cell r="BG306" t="str">
            <v>G¾"НР</v>
          </cell>
        </row>
        <row r="307">
          <cell r="G307" t="str">
            <v>FP09275</v>
          </cell>
          <cell r="I307" t="str">
            <v>FL09275</v>
          </cell>
          <cell r="K307" t="str">
            <v>FC09275</v>
          </cell>
          <cell r="L307">
            <v>0</v>
          </cell>
          <cell r="BE307" t="str">
            <v>32</v>
          </cell>
          <cell r="BF307" t="str">
            <v>16</v>
          </cell>
          <cell r="BG307" t="str">
            <v>G¾"ВР</v>
          </cell>
        </row>
        <row r="308">
          <cell r="G308" t="str">
            <v>FP09276</v>
          </cell>
          <cell r="I308" t="str">
            <v>FL09276</v>
          </cell>
          <cell r="K308" t="str">
            <v>FC09276</v>
          </cell>
          <cell r="L308">
            <v>0</v>
          </cell>
          <cell r="BE308" t="str">
            <v>32</v>
          </cell>
          <cell r="BF308" t="str">
            <v>16</v>
          </cell>
          <cell r="BG308" t="str">
            <v>G1"НР</v>
          </cell>
        </row>
        <row r="309">
          <cell r="G309" t="str">
            <v>FP09277</v>
          </cell>
          <cell r="I309" t="str">
            <v>FL09277</v>
          </cell>
          <cell r="K309" t="str">
            <v>FC09277</v>
          </cell>
          <cell r="L309">
            <v>0</v>
          </cell>
          <cell r="BE309" t="str">
            <v>32</v>
          </cell>
          <cell r="BF309" t="str">
            <v>16</v>
          </cell>
          <cell r="BG309" t="str">
            <v>G1"ВР</v>
          </cell>
        </row>
        <row r="310">
          <cell r="G310" t="str">
            <v>FP09278</v>
          </cell>
          <cell r="H310" t="str">
            <v>PRP07 32 20 32</v>
          </cell>
          <cell r="I310" t="str">
            <v>FL09278</v>
          </cell>
          <cell r="J310" t="str">
            <v>PRL07 32 20 32</v>
          </cell>
          <cell r="K310" t="str">
            <v>FC09278</v>
          </cell>
          <cell r="L310">
            <v>0</v>
          </cell>
          <cell r="BE310" t="str">
            <v>32</v>
          </cell>
          <cell r="BF310" t="str">
            <v>20</v>
          </cell>
          <cell r="BG310" t="str">
            <v>32</v>
          </cell>
        </row>
        <row r="311">
          <cell r="G311" t="str">
            <v>FP09279</v>
          </cell>
          <cell r="I311" t="str">
            <v>FL09279</v>
          </cell>
          <cell r="K311" t="str">
            <v>FC09279</v>
          </cell>
          <cell r="L311">
            <v>0</v>
          </cell>
          <cell r="BE311" t="str">
            <v>32</v>
          </cell>
          <cell r="BF311" t="str">
            <v>20</v>
          </cell>
          <cell r="BG311" t="str">
            <v>G½"НР</v>
          </cell>
        </row>
        <row r="312">
          <cell r="G312" t="str">
            <v>FP09280</v>
          </cell>
          <cell r="I312" t="str">
            <v>FL09280</v>
          </cell>
          <cell r="K312" t="str">
            <v>FC09280</v>
          </cell>
          <cell r="L312">
            <v>0</v>
          </cell>
          <cell r="BE312" t="str">
            <v>32</v>
          </cell>
          <cell r="BF312" t="str">
            <v>20</v>
          </cell>
          <cell r="BG312" t="str">
            <v>G½"ВР</v>
          </cell>
        </row>
        <row r="313">
          <cell r="G313" t="str">
            <v>FP09281</v>
          </cell>
          <cell r="I313" t="str">
            <v>FL09281</v>
          </cell>
          <cell r="K313" t="str">
            <v>FC09281</v>
          </cell>
          <cell r="L313">
            <v>0</v>
          </cell>
          <cell r="BE313" t="str">
            <v>32</v>
          </cell>
          <cell r="BF313" t="str">
            <v>20</v>
          </cell>
          <cell r="BG313" t="str">
            <v>G¾"НР</v>
          </cell>
        </row>
        <row r="314">
          <cell r="G314" t="str">
            <v>FP09282</v>
          </cell>
          <cell r="I314" t="str">
            <v>FL09282</v>
          </cell>
          <cell r="K314" t="str">
            <v>FC09282</v>
          </cell>
          <cell r="L314">
            <v>0</v>
          </cell>
          <cell r="BE314" t="str">
            <v>32</v>
          </cell>
          <cell r="BF314" t="str">
            <v>20</v>
          </cell>
          <cell r="BG314" t="str">
            <v>G¾"ВР</v>
          </cell>
        </row>
        <row r="315">
          <cell r="G315" t="str">
            <v>FP09283</v>
          </cell>
          <cell r="I315" t="str">
            <v>FL09283</v>
          </cell>
          <cell r="K315" t="str">
            <v>FC09283</v>
          </cell>
          <cell r="L315">
            <v>0</v>
          </cell>
          <cell r="BE315" t="str">
            <v>32</v>
          </cell>
          <cell r="BF315" t="str">
            <v>20</v>
          </cell>
          <cell r="BG315" t="str">
            <v>G1"НР</v>
          </cell>
        </row>
        <row r="316">
          <cell r="G316" t="str">
            <v>FP09284</v>
          </cell>
          <cell r="I316" t="str">
            <v>FL09284</v>
          </cell>
          <cell r="K316" t="str">
            <v>FC09284</v>
          </cell>
          <cell r="L316">
            <v>0</v>
          </cell>
          <cell r="BE316" t="str">
            <v>32</v>
          </cell>
          <cell r="BF316" t="str">
            <v>20</v>
          </cell>
          <cell r="BG316" t="str">
            <v>G1"ВР</v>
          </cell>
        </row>
        <row r="317">
          <cell r="G317" t="str">
            <v>FP09285</v>
          </cell>
          <cell r="H317" t="str">
            <v>PRP07 32 25 32</v>
          </cell>
          <cell r="I317" t="str">
            <v>FL09285</v>
          </cell>
          <cell r="J317" t="str">
            <v>PRL07 32 25 32</v>
          </cell>
          <cell r="K317" t="str">
            <v>FC09285</v>
          </cell>
          <cell r="L317">
            <v>0</v>
          </cell>
          <cell r="BE317" t="str">
            <v>32</v>
          </cell>
          <cell r="BF317" t="str">
            <v>25</v>
          </cell>
          <cell r="BG317" t="str">
            <v>32</v>
          </cell>
        </row>
        <row r="318">
          <cell r="G318" t="str">
            <v>FP09286</v>
          </cell>
          <cell r="I318" t="str">
            <v>FL09286</v>
          </cell>
          <cell r="K318" t="str">
            <v>FC09286</v>
          </cell>
          <cell r="L318">
            <v>0</v>
          </cell>
          <cell r="BE318" t="str">
            <v>32</v>
          </cell>
          <cell r="BF318" t="str">
            <v>25</v>
          </cell>
          <cell r="BG318" t="str">
            <v>G½"НР</v>
          </cell>
        </row>
        <row r="319">
          <cell r="G319" t="str">
            <v>FP09287</v>
          </cell>
          <cell r="I319" t="str">
            <v>FL09287</v>
          </cell>
          <cell r="K319" t="str">
            <v>FC09287</v>
          </cell>
          <cell r="L319">
            <v>0</v>
          </cell>
          <cell r="BE319" t="str">
            <v>32</v>
          </cell>
          <cell r="BF319" t="str">
            <v>25</v>
          </cell>
          <cell r="BG319" t="str">
            <v>G½"ВР</v>
          </cell>
        </row>
        <row r="320">
          <cell r="G320" t="str">
            <v>FP09288</v>
          </cell>
          <cell r="I320" t="str">
            <v>FL09288</v>
          </cell>
          <cell r="K320" t="str">
            <v>FC09288</v>
          </cell>
          <cell r="L320">
            <v>0</v>
          </cell>
          <cell r="BE320" t="str">
            <v>32</v>
          </cell>
          <cell r="BF320" t="str">
            <v>25</v>
          </cell>
          <cell r="BG320" t="str">
            <v>G¾"НР</v>
          </cell>
        </row>
        <row r="321">
          <cell r="G321" t="str">
            <v>FP09289</v>
          </cell>
          <cell r="I321" t="str">
            <v>FL09289</v>
          </cell>
          <cell r="K321" t="str">
            <v>FC09289</v>
          </cell>
          <cell r="L321">
            <v>0</v>
          </cell>
          <cell r="BE321" t="str">
            <v>32</v>
          </cell>
          <cell r="BF321" t="str">
            <v>25</v>
          </cell>
          <cell r="BG321" t="str">
            <v>G¾"ВР</v>
          </cell>
        </row>
        <row r="322">
          <cell r="G322" t="str">
            <v>FP09290</v>
          </cell>
          <cell r="I322" t="str">
            <v>FL09290</v>
          </cell>
          <cell r="K322" t="str">
            <v>FC09290</v>
          </cell>
          <cell r="L322">
            <v>0</v>
          </cell>
          <cell r="BE322" t="str">
            <v>32</v>
          </cell>
          <cell r="BF322" t="str">
            <v>25</v>
          </cell>
          <cell r="BG322" t="str">
            <v>G1"НР</v>
          </cell>
        </row>
        <row r="323">
          <cell r="G323" t="str">
            <v>FP09291</v>
          </cell>
          <cell r="I323" t="str">
            <v>FL09291</v>
          </cell>
          <cell r="K323" t="str">
            <v>FC09291</v>
          </cell>
          <cell r="L323">
            <v>0</v>
          </cell>
          <cell r="BE323" t="str">
            <v>32</v>
          </cell>
          <cell r="BF323" t="str">
            <v>25</v>
          </cell>
          <cell r="BG323" t="str">
            <v>G1"ВР</v>
          </cell>
        </row>
        <row r="324">
          <cell r="G324" t="str">
            <v>FP09292</v>
          </cell>
          <cell r="H324" t="str">
            <v>PRP07 32 32 32</v>
          </cell>
          <cell r="I324" t="str">
            <v>FL09292</v>
          </cell>
          <cell r="J324" t="str">
            <v>PRL07 32 32 32</v>
          </cell>
          <cell r="K324" t="str">
            <v>FC09292</v>
          </cell>
          <cell r="L324">
            <v>0</v>
          </cell>
          <cell r="BE324" t="str">
            <v>32</v>
          </cell>
          <cell r="BF324" t="str">
            <v>32</v>
          </cell>
          <cell r="BG324" t="str">
            <v>32</v>
          </cell>
        </row>
        <row r="325">
          <cell r="G325" t="str">
            <v>FP09293</v>
          </cell>
          <cell r="I325" t="str">
            <v>FL09293</v>
          </cell>
          <cell r="K325" t="str">
            <v>FC09293</v>
          </cell>
          <cell r="L325">
            <v>0</v>
          </cell>
          <cell r="BE325" t="str">
            <v>32</v>
          </cell>
          <cell r="BF325" t="str">
            <v>32</v>
          </cell>
          <cell r="BG325" t="str">
            <v>G½"НР</v>
          </cell>
        </row>
        <row r="326">
          <cell r="G326" t="str">
            <v>FP09294</v>
          </cell>
          <cell r="I326" t="str">
            <v>FL09294</v>
          </cell>
          <cell r="K326" t="str">
            <v>FC09294</v>
          </cell>
          <cell r="L326">
            <v>0</v>
          </cell>
          <cell r="BE326" t="str">
            <v>32</v>
          </cell>
          <cell r="BF326" t="str">
            <v>32</v>
          </cell>
          <cell r="BG326" t="str">
            <v>G½"ВР</v>
          </cell>
        </row>
        <row r="327">
          <cell r="G327" t="str">
            <v>FP09295</v>
          </cell>
          <cell r="I327" t="str">
            <v>FL09295</v>
          </cell>
          <cell r="K327" t="str">
            <v>FC09295</v>
          </cell>
          <cell r="L327">
            <v>0</v>
          </cell>
          <cell r="BE327" t="str">
            <v>32</v>
          </cell>
          <cell r="BF327" t="str">
            <v>32</v>
          </cell>
          <cell r="BG327" t="str">
            <v>G¾"НР</v>
          </cell>
        </row>
        <row r="328">
          <cell r="G328" t="str">
            <v>FP09296</v>
          </cell>
          <cell r="I328" t="str">
            <v>FL09296</v>
          </cell>
          <cell r="K328" t="str">
            <v>FC09296</v>
          </cell>
          <cell r="L328">
            <v>0</v>
          </cell>
          <cell r="BE328" t="str">
            <v>32</v>
          </cell>
          <cell r="BF328" t="str">
            <v>32</v>
          </cell>
          <cell r="BG328" t="str">
            <v>G¾"ВР</v>
          </cell>
        </row>
        <row r="329">
          <cell r="G329" t="str">
            <v>FP09297</v>
          </cell>
          <cell r="I329" t="str">
            <v>FL09297</v>
          </cell>
          <cell r="K329" t="str">
            <v>FC09297</v>
          </cell>
          <cell r="L329">
            <v>0</v>
          </cell>
          <cell r="BE329" t="str">
            <v>32</v>
          </cell>
          <cell r="BF329" t="str">
            <v>32</v>
          </cell>
          <cell r="BG329" t="str">
            <v>G1"НР</v>
          </cell>
        </row>
        <row r="330">
          <cell r="G330" t="str">
            <v>FP09298</v>
          </cell>
          <cell r="I330" t="str">
            <v>FL09298</v>
          </cell>
          <cell r="K330" t="str">
            <v>FC09298</v>
          </cell>
          <cell r="L330">
            <v>0</v>
          </cell>
          <cell r="BE330" t="str">
            <v>32</v>
          </cell>
          <cell r="BF330" t="str">
            <v>32</v>
          </cell>
          <cell r="BG330" t="str">
            <v>G1"ВР</v>
          </cell>
        </row>
        <row r="331">
          <cell r="G331" t="str">
            <v>FP09299</v>
          </cell>
          <cell r="I331" t="str">
            <v>FL09299</v>
          </cell>
          <cell r="K331" t="str">
            <v>FC09299</v>
          </cell>
          <cell r="L331">
            <v>0</v>
          </cell>
          <cell r="BE331" t="str">
            <v>32</v>
          </cell>
          <cell r="BF331" t="str">
            <v>G½"НР</v>
          </cell>
          <cell r="BG331" t="str">
            <v>32</v>
          </cell>
        </row>
        <row r="332">
          <cell r="G332" t="str">
            <v>FP09300</v>
          </cell>
          <cell r="I332" t="str">
            <v>FL09300</v>
          </cell>
          <cell r="K332" t="str">
            <v>FC09300</v>
          </cell>
          <cell r="L332">
            <v>0</v>
          </cell>
          <cell r="BE332" t="str">
            <v>32</v>
          </cell>
          <cell r="BF332" t="str">
            <v>G½"НР</v>
          </cell>
          <cell r="BG332" t="str">
            <v>G½"НР</v>
          </cell>
        </row>
        <row r="333">
          <cell r="G333" t="str">
            <v>FP09301</v>
          </cell>
          <cell r="I333" t="str">
            <v>FL09301</v>
          </cell>
          <cell r="K333" t="str">
            <v>FC09301</v>
          </cell>
          <cell r="L333">
            <v>0</v>
          </cell>
          <cell r="BE333" t="str">
            <v>32</v>
          </cell>
          <cell r="BF333" t="str">
            <v>G½"НР</v>
          </cell>
          <cell r="BG333" t="str">
            <v>G½"ВР</v>
          </cell>
        </row>
        <row r="334">
          <cell r="G334" t="str">
            <v>FP09302</v>
          </cell>
          <cell r="I334" t="str">
            <v>FL09302</v>
          </cell>
          <cell r="K334" t="str">
            <v>FC09302</v>
          </cell>
          <cell r="L334">
            <v>0</v>
          </cell>
          <cell r="BE334" t="str">
            <v>32</v>
          </cell>
          <cell r="BF334" t="str">
            <v>G½"НР</v>
          </cell>
          <cell r="BG334" t="str">
            <v>G¾"НР</v>
          </cell>
        </row>
        <row r="335">
          <cell r="G335" t="str">
            <v>FP09303</v>
          </cell>
          <cell r="I335" t="str">
            <v>FL09303</v>
          </cell>
          <cell r="K335" t="str">
            <v>FC09303</v>
          </cell>
          <cell r="L335">
            <v>0</v>
          </cell>
          <cell r="BE335" t="str">
            <v>32</v>
          </cell>
          <cell r="BF335" t="str">
            <v>G½"НР</v>
          </cell>
          <cell r="BG335" t="str">
            <v>G¾"ВР</v>
          </cell>
        </row>
        <row r="336">
          <cell r="G336" t="str">
            <v>FP09304</v>
          </cell>
          <cell r="I336" t="str">
            <v>FL09304</v>
          </cell>
          <cell r="K336" t="str">
            <v>FC09304</v>
          </cell>
          <cell r="L336">
            <v>0</v>
          </cell>
          <cell r="BE336" t="str">
            <v>32</v>
          </cell>
          <cell r="BF336" t="str">
            <v>G½"НР</v>
          </cell>
          <cell r="BG336" t="str">
            <v>G1"НР</v>
          </cell>
        </row>
        <row r="337">
          <cell r="G337" t="str">
            <v>FP09305</v>
          </cell>
          <cell r="I337" t="str">
            <v>FL09305</v>
          </cell>
          <cell r="K337" t="str">
            <v>FC09305</v>
          </cell>
          <cell r="L337">
            <v>0</v>
          </cell>
          <cell r="BE337" t="str">
            <v>32</v>
          </cell>
          <cell r="BF337" t="str">
            <v>G½"НР</v>
          </cell>
          <cell r="BG337" t="str">
            <v>G1"ВР</v>
          </cell>
        </row>
        <row r="338">
          <cell r="G338" t="str">
            <v>FP09306</v>
          </cell>
          <cell r="I338" t="str">
            <v>FL09306</v>
          </cell>
          <cell r="K338" t="str">
            <v>FC09306</v>
          </cell>
          <cell r="L338">
            <v>0</v>
          </cell>
          <cell r="BE338" t="str">
            <v>32</v>
          </cell>
          <cell r="BF338" t="str">
            <v>G½"ВР</v>
          </cell>
          <cell r="BG338" t="str">
            <v>32</v>
          </cell>
        </row>
        <row r="339">
          <cell r="G339" t="str">
            <v>FP09307</v>
          </cell>
          <cell r="I339" t="str">
            <v>FL09307</v>
          </cell>
          <cell r="K339" t="str">
            <v>FC09307</v>
          </cell>
          <cell r="L339">
            <v>0</v>
          </cell>
          <cell r="BE339" t="str">
            <v>32</v>
          </cell>
          <cell r="BF339" t="str">
            <v>G½"ВР</v>
          </cell>
          <cell r="BG339" t="str">
            <v>G½"НР</v>
          </cell>
        </row>
        <row r="340">
          <cell r="G340" t="str">
            <v>FP09308</v>
          </cell>
          <cell r="I340" t="str">
            <v>FL09308</v>
          </cell>
          <cell r="K340" t="str">
            <v>FC09308</v>
          </cell>
          <cell r="L340">
            <v>0</v>
          </cell>
          <cell r="BE340" t="str">
            <v>32</v>
          </cell>
          <cell r="BF340" t="str">
            <v>G½"ВР</v>
          </cell>
          <cell r="BG340" t="str">
            <v>G½"ВР</v>
          </cell>
        </row>
        <row r="341">
          <cell r="G341" t="str">
            <v>FP09309</v>
          </cell>
          <cell r="I341" t="str">
            <v>FL09309</v>
          </cell>
          <cell r="K341" t="str">
            <v>FC09309</v>
          </cell>
          <cell r="L341">
            <v>0</v>
          </cell>
          <cell r="BE341" t="str">
            <v>32</v>
          </cell>
          <cell r="BF341" t="str">
            <v>G½"ВР</v>
          </cell>
          <cell r="BG341" t="str">
            <v>G¾"НР</v>
          </cell>
        </row>
        <row r="342">
          <cell r="G342" t="str">
            <v>FP09310</v>
          </cell>
          <cell r="I342" t="str">
            <v>FL09310</v>
          </cell>
          <cell r="K342" t="str">
            <v>FC09310</v>
          </cell>
          <cell r="L342">
            <v>0</v>
          </cell>
          <cell r="BE342" t="str">
            <v>32</v>
          </cell>
          <cell r="BF342" t="str">
            <v>G½"ВР</v>
          </cell>
          <cell r="BG342" t="str">
            <v>G¾"ВР</v>
          </cell>
        </row>
        <row r="343">
          <cell r="G343" t="str">
            <v>FP09311</v>
          </cell>
          <cell r="I343" t="str">
            <v>FL09311</v>
          </cell>
          <cell r="K343" t="str">
            <v>FC09311</v>
          </cell>
          <cell r="L343">
            <v>0</v>
          </cell>
          <cell r="BE343" t="str">
            <v>32</v>
          </cell>
          <cell r="BF343" t="str">
            <v>G½"ВР</v>
          </cell>
          <cell r="BG343" t="str">
            <v>G1"НР</v>
          </cell>
        </row>
        <row r="344">
          <cell r="G344" t="str">
            <v>FP09312</v>
          </cell>
          <cell r="I344" t="str">
            <v>FL09312</v>
          </cell>
          <cell r="K344" t="str">
            <v>FC09312</v>
          </cell>
          <cell r="L344">
            <v>0</v>
          </cell>
          <cell r="BE344" t="str">
            <v>32</v>
          </cell>
          <cell r="BF344" t="str">
            <v>G½"ВР</v>
          </cell>
          <cell r="BG344" t="str">
            <v>G1"ВР</v>
          </cell>
        </row>
        <row r="345">
          <cell r="G345" t="str">
            <v>FP09313</v>
          </cell>
          <cell r="I345" t="str">
            <v>FL09313</v>
          </cell>
          <cell r="K345" t="str">
            <v>FC09313</v>
          </cell>
          <cell r="L345">
            <v>0</v>
          </cell>
          <cell r="BE345" t="str">
            <v>32</v>
          </cell>
          <cell r="BF345" t="str">
            <v>G¾"НР</v>
          </cell>
          <cell r="BG345" t="str">
            <v>32</v>
          </cell>
        </row>
        <row r="346">
          <cell r="G346" t="str">
            <v>FP09314</v>
          </cell>
          <cell r="I346" t="str">
            <v>FL09314</v>
          </cell>
          <cell r="K346" t="str">
            <v>FC09314</v>
          </cell>
          <cell r="L346">
            <v>0</v>
          </cell>
          <cell r="BE346" t="str">
            <v>32</v>
          </cell>
          <cell r="BF346" t="str">
            <v>G¾"НР</v>
          </cell>
          <cell r="BG346" t="str">
            <v>G½"НР</v>
          </cell>
        </row>
        <row r="347">
          <cell r="G347" t="str">
            <v>FP09315</v>
          </cell>
          <cell r="I347" t="str">
            <v>FL09315</v>
          </cell>
          <cell r="K347" t="str">
            <v>FC09315</v>
          </cell>
          <cell r="L347">
            <v>0</v>
          </cell>
          <cell r="BE347" t="str">
            <v>32</v>
          </cell>
          <cell r="BF347" t="str">
            <v>G¾"НР</v>
          </cell>
          <cell r="BG347" t="str">
            <v>G½"ВР</v>
          </cell>
        </row>
        <row r="348">
          <cell r="G348" t="str">
            <v>FP09316</v>
          </cell>
          <cell r="I348" t="str">
            <v>FL09316</v>
          </cell>
          <cell r="K348" t="str">
            <v>FC09316</v>
          </cell>
          <cell r="L348">
            <v>0</v>
          </cell>
          <cell r="BE348" t="str">
            <v>32</v>
          </cell>
          <cell r="BF348" t="str">
            <v>G¾"НР</v>
          </cell>
          <cell r="BG348" t="str">
            <v>G¾"НР</v>
          </cell>
        </row>
        <row r="349">
          <cell r="G349" t="str">
            <v>FP09317</v>
          </cell>
          <cell r="I349" t="str">
            <v>FL09317</v>
          </cell>
          <cell r="K349" t="str">
            <v>FC09317</v>
          </cell>
          <cell r="L349">
            <v>0</v>
          </cell>
          <cell r="BE349" t="str">
            <v>32</v>
          </cell>
          <cell r="BF349" t="str">
            <v>G¾"НР</v>
          </cell>
          <cell r="BG349" t="str">
            <v>G¾"ВР</v>
          </cell>
        </row>
        <row r="350">
          <cell r="G350" t="str">
            <v>FP09318</v>
          </cell>
          <cell r="I350" t="str">
            <v>FL09318</v>
          </cell>
          <cell r="K350" t="str">
            <v>FC09318</v>
          </cell>
          <cell r="L350">
            <v>0</v>
          </cell>
          <cell r="BE350" t="str">
            <v>32</v>
          </cell>
          <cell r="BF350" t="str">
            <v>G¾"НР</v>
          </cell>
          <cell r="BG350" t="str">
            <v>G1"НР</v>
          </cell>
        </row>
        <row r="351">
          <cell r="G351" t="str">
            <v>FP09319</v>
          </cell>
          <cell r="I351" t="str">
            <v>FL09319</v>
          </cell>
          <cell r="K351" t="str">
            <v>FC09319</v>
          </cell>
          <cell r="L351">
            <v>0</v>
          </cell>
          <cell r="BE351" t="str">
            <v>32</v>
          </cell>
          <cell r="BF351" t="str">
            <v>G¾"НР</v>
          </cell>
          <cell r="BG351" t="str">
            <v>G1"ВР</v>
          </cell>
        </row>
        <row r="352">
          <cell r="G352" t="str">
            <v>FP09320</v>
          </cell>
          <cell r="I352" t="str">
            <v>FL09320</v>
          </cell>
          <cell r="K352" t="str">
            <v>FC09320</v>
          </cell>
          <cell r="L352">
            <v>0</v>
          </cell>
          <cell r="BE352" t="str">
            <v>32</v>
          </cell>
          <cell r="BF352" t="str">
            <v>G¾"ВР</v>
          </cell>
          <cell r="BG352" t="str">
            <v>32</v>
          </cell>
        </row>
        <row r="353">
          <cell r="G353" t="str">
            <v>FP09321</v>
          </cell>
          <cell r="I353" t="str">
            <v>FL09321</v>
          </cell>
          <cell r="K353" t="str">
            <v>FC09321</v>
          </cell>
          <cell r="L353">
            <v>0</v>
          </cell>
          <cell r="BE353" t="str">
            <v>32</v>
          </cell>
          <cell r="BF353" t="str">
            <v>G¾"ВР</v>
          </cell>
          <cell r="BG353" t="str">
            <v>G½"НР</v>
          </cell>
        </row>
        <row r="354">
          <cell r="G354" t="str">
            <v>FP09322</v>
          </cell>
          <cell r="I354" t="str">
            <v>FL09322</v>
          </cell>
          <cell r="K354" t="str">
            <v>FC09322</v>
          </cell>
          <cell r="L354">
            <v>0</v>
          </cell>
          <cell r="BE354" t="str">
            <v>32</v>
          </cell>
          <cell r="BF354" t="str">
            <v>G¾"ВР</v>
          </cell>
          <cell r="BG354" t="str">
            <v>G½"ВР</v>
          </cell>
        </row>
        <row r="355">
          <cell r="G355" t="str">
            <v>FP09323</v>
          </cell>
          <cell r="I355" t="str">
            <v>FL09323</v>
          </cell>
          <cell r="K355" t="str">
            <v>FC09323</v>
          </cell>
          <cell r="L355">
            <v>0</v>
          </cell>
          <cell r="BE355" t="str">
            <v>32</v>
          </cell>
          <cell r="BF355" t="str">
            <v>G¾"ВР</v>
          </cell>
          <cell r="BG355" t="str">
            <v>G¾"НР</v>
          </cell>
        </row>
        <row r="356">
          <cell r="G356" t="str">
            <v>FP09324</v>
          </cell>
          <cell r="I356" t="str">
            <v>FL09324</v>
          </cell>
          <cell r="K356" t="str">
            <v>FC09324</v>
          </cell>
          <cell r="L356">
            <v>0</v>
          </cell>
          <cell r="BE356" t="str">
            <v>32</v>
          </cell>
          <cell r="BF356" t="str">
            <v>G¾"ВР</v>
          </cell>
          <cell r="BG356" t="str">
            <v>G¾"ВР</v>
          </cell>
        </row>
        <row r="357">
          <cell r="G357" t="str">
            <v>FP09325</v>
          </cell>
          <cell r="I357" t="str">
            <v>FL09325</v>
          </cell>
          <cell r="K357" t="str">
            <v>FC09325</v>
          </cell>
          <cell r="L357">
            <v>0</v>
          </cell>
          <cell r="BE357" t="str">
            <v>32</v>
          </cell>
          <cell r="BF357" t="str">
            <v>G¾"ВР</v>
          </cell>
          <cell r="BG357" t="str">
            <v>G1"НР</v>
          </cell>
        </row>
        <row r="358">
          <cell r="G358" t="str">
            <v>FP09326</v>
          </cell>
          <cell r="I358" t="str">
            <v>FL09326</v>
          </cell>
          <cell r="K358" t="str">
            <v>FC09326</v>
          </cell>
          <cell r="L358">
            <v>0</v>
          </cell>
          <cell r="BE358" t="str">
            <v>32</v>
          </cell>
          <cell r="BF358" t="str">
            <v>G¾"ВР</v>
          </cell>
          <cell r="BG358" t="str">
            <v>G1"ВР</v>
          </cell>
        </row>
        <row r="359">
          <cell r="G359" t="str">
            <v>FP09327</v>
          </cell>
          <cell r="I359" t="str">
            <v>FL09327</v>
          </cell>
          <cell r="K359" t="str">
            <v>FC09327</v>
          </cell>
          <cell r="L359">
            <v>0</v>
          </cell>
          <cell r="BE359" t="str">
            <v>32</v>
          </cell>
          <cell r="BF359" t="str">
            <v>G1"НР</v>
          </cell>
          <cell r="BG359" t="str">
            <v>32</v>
          </cell>
        </row>
        <row r="360">
          <cell r="G360" t="str">
            <v>FP09328</v>
          </cell>
          <cell r="I360" t="str">
            <v>FL09328</v>
          </cell>
          <cell r="K360" t="str">
            <v>FC09328</v>
          </cell>
          <cell r="L360">
            <v>0</v>
          </cell>
          <cell r="BE360" t="str">
            <v>32</v>
          </cell>
          <cell r="BF360" t="str">
            <v>G1"НР</v>
          </cell>
          <cell r="BG360" t="str">
            <v>G½"НР</v>
          </cell>
        </row>
        <row r="361">
          <cell r="G361" t="str">
            <v>FP09329</v>
          </cell>
          <cell r="I361" t="str">
            <v>FL09329</v>
          </cell>
          <cell r="K361" t="str">
            <v>FC09329</v>
          </cell>
          <cell r="L361">
            <v>0</v>
          </cell>
          <cell r="BE361" t="str">
            <v>32</v>
          </cell>
          <cell r="BF361" t="str">
            <v>G1"НР</v>
          </cell>
          <cell r="BG361" t="str">
            <v>G½"ВР</v>
          </cell>
        </row>
        <row r="362">
          <cell r="G362" t="str">
            <v>FP09330</v>
          </cell>
          <cell r="I362" t="str">
            <v>FL09330</v>
          </cell>
          <cell r="K362" t="str">
            <v>FC09330</v>
          </cell>
          <cell r="L362">
            <v>0</v>
          </cell>
          <cell r="BE362" t="str">
            <v>32</v>
          </cell>
          <cell r="BF362" t="str">
            <v>G1"НР</v>
          </cell>
          <cell r="BG362" t="str">
            <v>G¾"НР</v>
          </cell>
        </row>
        <row r="363">
          <cell r="G363" t="str">
            <v>FP09331</v>
          </cell>
          <cell r="I363" t="str">
            <v>FL09331</v>
          </cell>
          <cell r="K363" t="str">
            <v>FC09331</v>
          </cell>
          <cell r="L363">
            <v>0</v>
          </cell>
          <cell r="BE363" t="str">
            <v>32</v>
          </cell>
          <cell r="BF363" t="str">
            <v>G1"НР</v>
          </cell>
          <cell r="BG363" t="str">
            <v>G¾"ВР</v>
          </cell>
        </row>
        <row r="364">
          <cell r="G364" t="str">
            <v>FP09332</v>
          </cell>
          <cell r="I364" t="str">
            <v>FL09332</v>
          </cell>
          <cell r="K364" t="str">
            <v>FC09332</v>
          </cell>
          <cell r="L364">
            <v>0</v>
          </cell>
          <cell r="BE364" t="str">
            <v>32</v>
          </cell>
          <cell r="BF364" t="str">
            <v>G1"НР</v>
          </cell>
          <cell r="BG364" t="str">
            <v>G1"НР</v>
          </cell>
        </row>
        <row r="365">
          <cell r="G365" t="str">
            <v>FP09333</v>
          </cell>
          <cell r="I365" t="str">
            <v>FL09333</v>
          </cell>
          <cell r="K365" t="str">
            <v>FC09333</v>
          </cell>
          <cell r="L365">
            <v>0</v>
          </cell>
          <cell r="BE365" t="str">
            <v>32</v>
          </cell>
          <cell r="BF365" t="str">
            <v>G1"НР</v>
          </cell>
          <cell r="BG365" t="str">
            <v>G1"ВР</v>
          </cell>
        </row>
        <row r="366">
          <cell r="G366" t="str">
            <v>FP09334</v>
          </cell>
          <cell r="I366" t="str">
            <v>FL09334</v>
          </cell>
          <cell r="K366" t="str">
            <v>FC09334</v>
          </cell>
          <cell r="L366">
            <v>0</v>
          </cell>
          <cell r="BE366" t="str">
            <v>32</v>
          </cell>
          <cell r="BF366" t="str">
            <v>G1"ВР</v>
          </cell>
          <cell r="BG366" t="str">
            <v>32</v>
          </cell>
        </row>
        <row r="367">
          <cell r="G367" t="str">
            <v>FP09335</v>
          </cell>
          <cell r="I367" t="str">
            <v>FL09335</v>
          </cell>
          <cell r="K367" t="str">
            <v>FC09335</v>
          </cell>
          <cell r="L367">
            <v>0</v>
          </cell>
          <cell r="BE367" t="str">
            <v>32</v>
          </cell>
          <cell r="BF367" t="str">
            <v>G1"ВР</v>
          </cell>
          <cell r="BG367" t="str">
            <v>G½"НР</v>
          </cell>
        </row>
        <row r="368">
          <cell r="G368" t="str">
            <v>FP09336</v>
          </cell>
          <cell r="I368" t="str">
            <v>FL09336</v>
          </cell>
          <cell r="K368" t="str">
            <v>FC09336</v>
          </cell>
          <cell r="L368">
            <v>0</v>
          </cell>
          <cell r="BE368" t="str">
            <v>32</v>
          </cell>
          <cell r="BF368" t="str">
            <v>G1"ВР</v>
          </cell>
          <cell r="BG368" t="str">
            <v>G½"ВР</v>
          </cell>
        </row>
        <row r="369">
          <cell r="G369" t="str">
            <v>FP09337</v>
          </cell>
          <cell r="I369" t="str">
            <v>FL09337</v>
          </cell>
          <cell r="K369" t="str">
            <v>FC09337</v>
          </cell>
          <cell r="L369">
            <v>0</v>
          </cell>
          <cell r="BE369" t="str">
            <v>32</v>
          </cell>
          <cell r="BF369" t="str">
            <v>G1"ВР</v>
          </cell>
          <cell r="BG369" t="str">
            <v>G¾"НР</v>
          </cell>
        </row>
        <row r="370">
          <cell r="G370" t="str">
            <v>FP09338</v>
          </cell>
          <cell r="I370" t="str">
            <v>FL09338</v>
          </cell>
          <cell r="K370" t="str">
            <v>FC09338</v>
          </cell>
          <cell r="L370">
            <v>0</v>
          </cell>
          <cell r="BE370" t="str">
            <v>32</v>
          </cell>
          <cell r="BF370" t="str">
            <v>G1"ВР</v>
          </cell>
          <cell r="BG370" t="str">
            <v>G¾"ВР</v>
          </cell>
        </row>
        <row r="371">
          <cell r="G371" t="str">
            <v>FP09339</v>
          </cell>
          <cell r="I371" t="str">
            <v>FL09339</v>
          </cell>
          <cell r="K371" t="str">
            <v>FC09339</v>
          </cell>
          <cell r="L371">
            <v>0</v>
          </cell>
          <cell r="BE371" t="str">
            <v>32</v>
          </cell>
          <cell r="BF371" t="str">
            <v>G1"ВР</v>
          </cell>
          <cell r="BG371" t="str">
            <v>G1"НР</v>
          </cell>
        </row>
        <row r="372">
          <cell r="G372" t="str">
            <v>FP09340</v>
          </cell>
          <cell r="I372" t="str">
            <v>FL09340</v>
          </cell>
          <cell r="K372" t="str">
            <v>FC09340</v>
          </cell>
          <cell r="L372">
            <v>0</v>
          </cell>
          <cell r="BE372" t="str">
            <v>32</v>
          </cell>
          <cell r="BF372" t="str">
            <v>G1"ВР</v>
          </cell>
          <cell r="BG372" t="str">
            <v>G1"ВР</v>
          </cell>
        </row>
        <row r="373">
          <cell r="G373" t="str">
            <v>FP10001</v>
          </cell>
          <cell r="H373" t="str">
            <v>PRP5 05 16</v>
          </cell>
          <cell r="I373" t="str">
            <v>FL10001</v>
          </cell>
          <cell r="J373" t="str">
            <v>PRL5  05 16</v>
          </cell>
          <cell r="K373" t="str">
            <v>FC10001</v>
          </cell>
          <cell r="L373" t="str">
            <v>PRС45 16 22 16</v>
          </cell>
          <cell r="BE373" t="str">
            <v>16</v>
          </cell>
          <cell r="BF373">
            <v>0</v>
          </cell>
          <cell r="BG373">
            <v>0</v>
          </cell>
        </row>
        <row r="374">
          <cell r="G374" t="str">
            <v>FP10002</v>
          </cell>
          <cell r="H374" t="str">
            <v>PRP5 05 20</v>
          </cell>
          <cell r="I374" t="str">
            <v>FL10002</v>
          </cell>
          <cell r="J374" t="str">
            <v>PRL5  05 20</v>
          </cell>
          <cell r="K374" t="str">
            <v>FC10002</v>
          </cell>
          <cell r="L374" t="str">
            <v>PRC45 20 28 20</v>
          </cell>
          <cell r="BE374" t="str">
            <v>20</v>
          </cell>
          <cell r="BF374">
            <v>0</v>
          </cell>
          <cell r="BG374">
            <v>0</v>
          </cell>
        </row>
        <row r="375">
          <cell r="G375" t="str">
            <v>FP10003</v>
          </cell>
          <cell r="H375" t="str">
            <v>PRP5 05 25</v>
          </cell>
          <cell r="I375" t="str">
            <v>FL10003</v>
          </cell>
          <cell r="J375" t="str">
            <v>PRL50 05 25</v>
          </cell>
          <cell r="K375" t="str">
            <v>FC10003</v>
          </cell>
          <cell r="L375">
            <v>0</v>
          </cell>
          <cell r="BE375" t="str">
            <v>25</v>
          </cell>
          <cell r="BF375">
            <v>0</v>
          </cell>
          <cell r="BG375">
            <v>0</v>
          </cell>
        </row>
        <row r="376">
          <cell r="G376" t="str">
            <v>FP10004</v>
          </cell>
          <cell r="H376" t="str">
            <v>PRP5 05 32</v>
          </cell>
          <cell r="I376" t="str">
            <v>FL10004</v>
          </cell>
          <cell r="J376" t="str">
            <v>PRL5  05 32</v>
          </cell>
          <cell r="K376" t="str">
            <v>FC10004</v>
          </cell>
          <cell r="L376">
            <v>0</v>
          </cell>
          <cell r="BE376" t="str">
            <v>32</v>
          </cell>
          <cell r="BF376">
            <v>0</v>
          </cell>
          <cell r="BG376">
            <v>0</v>
          </cell>
        </row>
        <row r="377">
          <cell r="K377" t="str">
            <v>FC10005</v>
          </cell>
          <cell r="L377" t="str">
            <v>PRP13 15 00 15</v>
          </cell>
          <cell r="BE377" t="str">
            <v>15 мм</v>
          </cell>
          <cell r="BF377" t="str">
            <v>¾"</v>
          </cell>
          <cell r="BG377">
            <v>0</v>
          </cell>
        </row>
        <row r="378">
          <cell r="K378" t="str">
            <v>FC10006</v>
          </cell>
          <cell r="L378" t="str">
            <v>PR20 15 20</v>
          </cell>
          <cell r="BE378" t="str">
            <v>½"</v>
          </cell>
          <cell r="BF378" t="str">
            <v>¾"</v>
          </cell>
          <cell r="BG378">
            <v>0</v>
          </cell>
        </row>
        <row r="379">
          <cell r="G379" t="str">
            <v>FP11001</v>
          </cell>
          <cell r="H379" t="str">
            <v>PRP12 16 00 30</v>
          </cell>
          <cell r="I379" t="str">
            <v>FL11001</v>
          </cell>
          <cell r="J379" t="str">
            <v>PRL12 16 00 30</v>
          </cell>
          <cell r="L379">
            <v>0</v>
          </cell>
          <cell r="BE379" t="str">
            <v>16</v>
          </cell>
          <cell r="BF379">
            <v>0</v>
          </cell>
          <cell r="BG379">
            <v>0</v>
          </cell>
        </row>
        <row r="380">
          <cell r="G380" t="str">
            <v>FP11002</v>
          </cell>
          <cell r="H380" t="str">
            <v>PRP12 20 00 30</v>
          </cell>
          <cell r="I380" t="str">
            <v>FL11002</v>
          </cell>
          <cell r="J380" t="str">
            <v>PRL12 20 00 30</v>
          </cell>
          <cell r="L380">
            <v>0</v>
          </cell>
          <cell r="BE380" t="str">
            <v>20</v>
          </cell>
          <cell r="BF380">
            <v>0</v>
          </cell>
          <cell r="BG380">
            <v>0</v>
          </cell>
        </row>
        <row r="381">
          <cell r="G381" t="str">
            <v>FP11003</v>
          </cell>
          <cell r="I381" t="str">
            <v>FL11003</v>
          </cell>
          <cell r="L381">
            <v>0</v>
          </cell>
          <cell r="BE381" t="str">
            <v>25</v>
          </cell>
          <cell r="BF381">
            <v>0</v>
          </cell>
          <cell r="BG381">
            <v>0</v>
          </cell>
        </row>
        <row r="382">
          <cell r="G382" t="str">
            <v>FP11004</v>
          </cell>
          <cell r="I382" t="str">
            <v>FL11004</v>
          </cell>
          <cell r="L382">
            <v>0</v>
          </cell>
          <cell r="BE382" t="str">
            <v>32</v>
          </cell>
          <cell r="BF382">
            <v>0</v>
          </cell>
          <cell r="BG382">
            <v>0</v>
          </cell>
        </row>
        <row r="383">
          <cell r="G383" t="str">
            <v>F13001</v>
          </cell>
          <cell r="H383" t="str">
            <v>PRС10 00 00 16</v>
          </cell>
          <cell r="L383">
            <v>0</v>
          </cell>
          <cell r="BE383" t="str">
            <v>16</v>
          </cell>
          <cell r="BF383">
            <v>0</v>
          </cell>
          <cell r="BG383">
            <v>0</v>
          </cell>
        </row>
        <row r="384">
          <cell r="G384" t="str">
            <v>F13002</v>
          </cell>
          <cell r="H384" t="str">
            <v>PRС10 00 00 20</v>
          </cell>
          <cell r="L384">
            <v>0</v>
          </cell>
          <cell r="BE384" t="str">
            <v>20</v>
          </cell>
          <cell r="BF384">
            <v>0</v>
          </cell>
          <cell r="BG384">
            <v>0</v>
          </cell>
        </row>
        <row r="385">
          <cell r="G385" t="str">
            <v>F13003</v>
          </cell>
          <cell r="H385" t="str">
            <v>PRС10 00 00 25</v>
          </cell>
          <cell r="L385">
            <v>0</v>
          </cell>
          <cell r="BE385" t="str">
            <v>25</v>
          </cell>
          <cell r="BF385">
            <v>0</v>
          </cell>
          <cell r="BG385">
            <v>0</v>
          </cell>
        </row>
        <row r="386">
          <cell r="G386" t="str">
            <v>F13004</v>
          </cell>
          <cell r="H386" t="str">
            <v>PRС10 00 00 32</v>
          </cell>
          <cell r="L386">
            <v>0</v>
          </cell>
          <cell r="BE386" t="str">
            <v>32</v>
          </cell>
          <cell r="BF386">
            <v>0</v>
          </cell>
          <cell r="BG386">
            <v>0</v>
          </cell>
        </row>
        <row r="387">
          <cell r="G387" t="str">
            <v>T016</v>
          </cell>
          <cell r="H387" t="str">
            <v>PR600216</v>
          </cell>
          <cell r="L387">
            <v>0</v>
          </cell>
          <cell r="BE387" t="str">
            <v>16</v>
          </cell>
          <cell r="BF387">
            <v>0</v>
          </cell>
          <cell r="BG387">
            <v>0</v>
          </cell>
        </row>
        <row r="388">
          <cell r="G388" t="str">
            <v>T020</v>
          </cell>
          <cell r="H388" t="str">
            <v>PR600220</v>
          </cell>
          <cell r="L388">
            <v>0</v>
          </cell>
          <cell r="BE388" t="str">
            <v>20</v>
          </cell>
          <cell r="BF388">
            <v>0</v>
          </cell>
          <cell r="BG388">
            <v>0</v>
          </cell>
        </row>
        <row r="389">
          <cell r="G389" t="str">
            <v>T025</v>
          </cell>
          <cell r="H389" t="str">
            <v>PR600225</v>
          </cell>
          <cell r="L389">
            <v>0</v>
          </cell>
          <cell r="BE389" t="str">
            <v>25</v>
          </cell>
          <cell r="BF389">
            <v>0</v>
          </cell>
          <cell r="BG389">
            <v>0</v>
          </cell>
        </row>
        <row r="390">
          <cell r="G390" t="str">
            <v>T032</v>
          </cell>
          <cell r="H390" t="str">
            <v>PR600232</v>
          </cell>
          <cell r="L390">
            <v>0</v>
          </cell>
          <cell r="BE390" t="str">
            <v>32</v>
          </cell>
          <cell r="BF390">
            <v>0</v>
          </cell>
          <cell r="BG390">
            <v>0</v>
          </cell>
        </row>
        <row r="391">
          <cell r="G391" t="str">
            <v>T116</v>
          </cell>
          <cell r="H391" t="str">
            <v>PR610216 EV</v>
          </cell>
          <cell r="L391">
            <v>0</v>
          </cell>
          <cell r="BE391" t="str">
            <v>16</v>
          </cell>
          <cell r="BF391">
            <v>0</v>
          </cell>
          <cell r="BG391">
            <v>0</v>
          </cell>
        </row>
        <row r="392">
          <cell r="G392" t="str">
            <v>T120</v>
          </cell>
          <cell r="H392" t="str">
            <v>PR610220 EV</v>
          </cell>
          <cell r="L392">
            <v>0</v>
          </cell>
          <cell r="BE392" t="str">
            <v>20</v>
          </cell>
          <cell r="BF392">
            <v>0</v>
          </cell>
          <cell r="BG392">
            <v>0</v>
          </cell>
        </row>
        <row r="393">
          <cell r="G393" t="str">
            <v>T125</v>
          </cell>
          <cell r="H393" t="str">
            <v>PR610225 EV</v>
          </cell>
          <cell r="L393">
            <v>0</v>
          </cell>
          <cell r="BE393" t="str">
            <v>25</v>
          </cell>
          <cell r="BF393">
            <v>0</v>
          </cell>
          <cell r="BG393">
            <v>0</v>
          </cell>
        </row>
        <row r="394">
          <cell r="G394" t="str">
            <v>T132</v>
          </cell>
          <cell r="H394" t="str">
            <v>PR610232 EV</v>
          </cell>
          <cell r="L394">
            <v>0</v>
          </cell>
          <cell r="BE394" t="str">
            <v>32</v>
          </cell>
          <cell r="BF394">
            <v>0</v>
          </cell>
          <cell r="BG394">
            <v>0</v>
          </cell>
        </row>
        <row r="395">
          <cell r="G395" t="str">
            <v>IP01632</v>
          </cell>
          <cell r="H395" t="str">
            <v>PR1632001</v>
          </cell>
          <cell r="L395">
            <v>0</v>
          </cell>
          <cell r="BE395" t="str">
            <v>16…32</v>
          </cell>
          <cell r="BF395">
            <v>0</v>
          </cell>
          <cell r="BG395">
            <v>0</v>
          </cell>
        </row>
        <row r="396">
          <cell r="I396" t="str">
            <v>IL01625</v>
          </cell>
          <cell r="J396" t="str">
            <v>PR1632002</v>
          </cell>
          <cell r="L396">
            <v>0</v>
          </cell>
          <cell r="BE396" t="str">
            <v>16…25</v>
          </cell>
          <cell r="BF396">
            <v>0</v>
          </cell>
          <cell r="BG39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go.microsoft.com/fwlink/p/?LinkId=25514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26"/>
  <sheetViews>
    <sheetView tabSelected="1" view="pageBreakPreview" zoomScaleNormal="100" zoomScaleSheetLayoutView="100" workbookViewId="0">
      <pane xSplit="8" ySplit="7" topLeftCell="I8" activePane="bottomRight" state="frozen"/>
      <selection pane="topRight" activeCell="J1" sqref="J1"/>
      <selection pane="bottomLeft" activeCell="A5" sqref="A5"/>
      <selection pane="bottomRight" activeCell="A2" sqref="A2:I3"/>
    </sheetView>
  </sheetViews>
  <sheetFormatPr defaultRowHeight="15" x14ac:dyDescent="0.25"/>
  <cols>
    <col min="1" max="1" width="30.5703125" style="3" customWidth="1"/>
    <col min="2" max="2" width="3.28515625" style="18" customWidth="1"/>
    <col min="3" max="3" width="2" style="19" bestFit="1" customWidth="1"/>
    <col min="4" max="4" width="6.85546875" style="19" bestFit="1" customWidth="1"/>
    <col min="5" max="5" width="2" style="19" bestFit="1" customWidth="1"/>
    <col min="6" max="6" width="3" style="20" customWidth="1"/>
    <col min="7" max="7" width="13.140625" style="2" customWidth="1"/>
    <col min="8" max="8" width="15.28515625" style="1" customWidth="1"/>
    <col min="9" max="9" width="3.85546875" style="1" customWidth="1"/>
    <col min="10" max="10" width="11.7109375" style="27" hidden="1" customWidth="1"/>
    <col min="11" max="11" width="10.7109375" style="27" hidden="1" customWidth="1"/>
    <col min="12" max="12" width="11.7109375" style="28" customWidth="1"/>
    <col min="13" max="16384" width="9.140625" style="1"/>
  </cols>
  <sheetData>
    <row r="1" spans="1:13" ht="20.100000000000001" customHeight="1" x14ac:dyDescent="0.25">
      <c r="A1" s="92" t="s">
        <v>294</v>
      </c>
      <c r="B1" s="93"/>
      <c r="C1" s="94"/>
      <c r="D1" s="94"/>
      <c r="E1" s="94"/>
      <c r="F1" s="95"/>
      <c r="G1" s="96"/>
      <c r="H1" s="97"/>
      <c r="I1" s="97"/>
      <c r="J1" s="98"/>
      <c r="K1" s="98"/>
      <c r="L1" s="99"/>
      <c r="M1" s="97"/>
    </row>
    <row r="2" spans="1:13" ht="36" customHeight="1" x14ac:dyDescent="0.25">
      <c r="A2" s="100" t="s">
        <v>295</v>
      </c>
      <c r="B2" s="100"/>
      <c r="C2" s="100"/>
      <c r="D2" s="100"/>
      <c r="E2" s="100"/>
      <c r="F2" s="100"/>
      <c r="G2" s="100"/>
      <c r="H2" s="100"/>
      <c r="I2" s="100"/>
      <c r="J2" s="98"/>
      <c r="K2" s="98"/>
      <c r="L2" s="99"/>
      <c r="M2" s="97"/>
    </row>
    <row r="3" spans="1:13" ht="36" customHeight="1" x14ac:dyDescent="0.25">
      <c r="A3" s="100"/>
      <c r="B3" s="100"/>
      <c r="C3" s="100"/>
      <c r="D3" s="100"/>
      <c r="E3" s="100"/>
      <c r="F3" s="100"/>
      <c r="G3" s="100"/>
      <c r="H3" s="100"/>
      <c r="I3" s="100"/>
      <c r="J3" s="98"/>
      <c r="K3" s="98"/>
      <c r="L3" s="99"/>
      <c r="M3" s="97"/>
    </row>
    <row r="4" spans="1:13" ht="0.75" customHeight="1" x14ac:dyDescent="0.25">
      <c r="A4" s="101" t="s">
        <v>284</v>
      </c>
      <c r="B4" s="101"/>
      <c r="C4" s="101"/>
      <c r="D4" s="101"/>
      <c r="E4" s="101"/>
      <c r="F4" s="101"/>
      <c r="G4" s="101"/>
      <c r="H4" s="102">
        <v>0.6</v>
      </c>
      <c r="I4" s="96"/>
      <c r="J4" s="98"/>
      <c r="K4" s="98"/>
      <c r="L4" s="99"/>
      <c r="M4" s="96"/>
    </row>
    <row r="5" spans="1:13" ht="36" hidden="1" customHeight="1" x14ac:dyDescent="0.25">
      <c r="A5" s="101" t="s">
        <v>292</v>
      </c>
      <c r="B5" s="101"/>
      <c r="C5" s="101"/>
      <c r="D5" s="101"/>
      <c r="E5" s="101"/>
      <c r="F5" s="101"/>
      <c r="G5" s="101"/>
      <c r="H5" s="102">
        <v>0.52</v>
      </c>
      <c r="I5" s="96"/>
      <c r="J5" s="98"/>
      <c r="K5" s="98"/>
      <c r="L5" s="99"/>
      <c r="M5" s="96"/>
    </row>
    <row r="6" spans="1:13" ht="20.100000000000001" customHeight="1" x14ac:dyDescent="0.25">
      <c r="A6" s="92"/>
      <c r="B6" s="93"/>
      <c r="C6" s="94"/>
      <c r="D6" s="94"/>
      <c r="E6" s="94"/>
      <c r="F6" s="95"/>
      <c r="G6" s="96"/>
      <c r="H6" s="97"/>
      <c r="I6" s="97"/>
      <c r="J6" s="98"/>
      <c r="K6" s="98"/>
      <c r="L6" s="99"/>
      <c r="M6" s="97"/>
    </row>
    <row r="7" spans="1:13" s="4" customFormat="1" ht="66" customHeight="1" x14ac:dyDescent="0.25">
      <c r="A7" s="24" t="s">
        <v>0</v>
      </c>
      <c r="B7" s="77" t="s">
        <v>175</v>
      </c>
      <c r="C7" s="78"/>
      <c r="D7" s="78"/>
      <c r="E7" s="78"/>
      <c r="F7" s="79"/>
      <c r="G7" s="25" t="s">
        <v>1</v>
      </c>
      <c r="H7" s="17" t="s">
        <v>2</v>
      </c>
      <c r="I7" s="17" t="s">
        <v>3</v>
      </c>
      <c r="J7" s="29" t="s">
        <v>218</v>
      </c>
      <c r="K7" s="58" t="s">
        <v>285</v>
      </c>
      <c r="L7" s="30" t="s">
        <v>219</v>
      </c>
    </row>
    <row r="8" spans="1:13" x14ac:dyDescent="0.25">
      <c r="A8" s="67" t="s">
        <v>193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9"/>
    </row>
    <row r="9" spans="1:13" ht="39.950000000000003" customHeight="1" x14ac:dyDescent="0.25">
      <c r="A9" s="82" t="s">
        <v>186</v>
      </c>
      <c r="B9" s="14"/>
      <c r="C9" s="71" t="s">
        <v>185</v>
      </c>
      <c r="D9" s="71"/>
      <c r="E9" s="71"/>
      <c r="F9" s="13"/>
      <c r="G9" s="16" t="s">
        <v>24</v>
      </c>
      <c r="H9" s="5"/>
      <c r="I9" s="5" t="s">
        <v>5</v>
      </c>
      <c r="J9" s="31">
        <f>L9/1.2</f>
        <v>625</v>
      </c>
      <c r="K9" s="59">
        <f>L9*(1-$H$4)</f>
        <v>300</v>
      </c>
      <c r="L9" s="32">
        <v>750</v>
      </c>
    </row>
    <row r="10" spans="1:13" ht="39.950000000000003" customHeight="1" x14ac:dyDescent="0.25">
      <c r="A10" s="83"/>
      <c r="B10" s="14"/>
      <c r="C10" s="71" t="s">
        <v>286</v>
      </c>
      <c r="D10" s="71"/>
      <c r="E10" s="71"/>
      <c r="F10" s="13"/>
      <c r="G10" s="16" t="s">
        <v>229</v>
      </c>
      <c r="H10" s="5"/>
      <c r="I10" s="5" t="s">
        <v>5</v>
      </c>
      <c r="J10" s="31">
        <f t="shared" ref="J10:J28" si="0">L10/1.2</f>
        <v>708.33333333333337</v>
      </c>
      <c r="K10" s="59">
        <f t="shared" ref="K10:K27" si="1">L10*(1-$H$4)</f>
        <v>340</v>
      </c>
      <c r="L10" s="32">
        <v>850</v>
      </c>
    </row>
    <row r="11" spans="1:13" ht="39.950000000000003" customHeight="1" x14ac:dyDescent="0.25">
      <c r="A11" s="84"/>
      <c r="B11" s="14"/>
      <c r="C11" s="71" t="s">
        <v>287</v>
      </c>
      <c r="D11" s="71"/>
      <c r="E11" s="71"/>
      <c r="F11" s="13"/>
      <c r="G11" s="60" t="s">
        <v>288</v>
      </c>
      <c r="H11" s="5"/>
      <c r="I11" s="5" t="s">
        <v>5</v>
      </c>
      <c r="J11" s="61">
        <f t="shared" si="0"/>
        <v>995.83333333333337</v>
      </c>
      <c r="K11" s="59">
        <f t="shared" si="1"/>
        <v>478</v>
      </c>
      <c r="L11" s="32">
        <v>1195</v>
      </c>
    </row>
    <row r="12" spans="1:13" ht="39.950000000000003" customHeight="1" x14ac:dyDescent="0.25">
      <c r="A12" s="11" t="s">
        <v>176</v>
      </c>
      <c r="B12" s="12" t="s">
        <v>200</v>
      </c>
      <c r="C12" s="26" t="str">
        <f t="shared" ref="C12:E44" si="2">IF(D12&lt;&gt;0,"x","")</f>
        <v>x</v>
      </c>
      <c r="D12" s="26" t="s">
        <v>200</v>
      </c>
      <c r="E12" s="26" t="str">
        <f t="shared" si="2"/>
        <v/>
      </c>
      <c r="F12" s="13"/>
      <c r="G12" s="16" t="s">
        <v>4</v>
      </c>
      <c r="H12" s="5"/>
      <c r="I12" s="5" t="s">
        <v>5</v>
      </c>
      <c r="J12" s="31">
        <f t="shared" si="0"/>
        <v>1175.8333333333335</v>
      </c>
      <c r="K12" s="59">
        <f t="shared" si="1"/>
        <v>564.4</v>
      </c>
      <c r="L12" s="32">
        <v>1411</v>
      </c>
    </row>
    <row r="13" spans="1:13" ht="39.950000000000003" customHeight="1" x14ac:dyDescent="0.25">
      <c r="A13" s="11" t="s">
        <v>177</v>
      </c>
      <c r="B13" s="12" t="s">
        <v>200</v>
      </c>
      <c r="C13" s="26" t="str">
        <f t="shared" si="2"/>
        <v>x</v>
      </c>
      <c r="D13" s="26" t="s">
        <v>200</v>
      </c>
      <c r="E13" s="26" t="str">
        <f t="shared" si="2"/>
        <v/>
      </c>
      <c r="F13" s="13"/>
      <c r="G13" s="16" t="s">
        <v>6</v>
      </c>
      <c r="H13" s="5"/>
      <c r="I13" s="5" t="s">
        <v>5</v>
      </c>
      <c r="J13" s="31">
        <f t="shared" si="0"/>
        <v>1123.8750000000002</v>
      </c>
      <c r="K13" s="59">
        <f t="shared" si="1"/>
        <v>539.46</v>
      </c>
      <c r="L13" s="32">
        <v>1348.65</v>
      </c>
    </row>
    <row r="14" spans="1:13" ht="39.950000000000003" customHeight="1" x14ac:dyDescent="0.25">
      <c r="A14" s="80" t="s">
        <v>178</v>
      </c>
      <c r="B14" s="12" t="s">
        <v>200</v>
      </c>
      <c r="C14" s="40" t="str">
        <f t="shared" ref="C14" si="3">IF(D14&lt;&gt;0,"x","")</f>
        <v>x</v>
      </c>
      <c r="D14" s="40" t="s">
        <v>200</v>
      </c>
      <c r="E14" s="40" t="str">
        <f t="shared" ref="E14" si="4">IF(F14&lt;&gt;0,"x","")</f>
        <v/>
      </c>
      <c r="F14" s="13"/>
      <c r="G14" s="16" t="s">
        <v>7</v>
      </c>
      <c r="H14" s="5"/>
      <c r="I14" s="5" t="s">
        <v>5</v>
      </c>
      <c r="J14" s="31">
        <f t="shared" ref="J14:J15" si="5">L14/1.2</f>
        <v>1660.5</v>
      </c>
      <c r="K14" s="59">
        <f t="shared" si="1"/>
        <v>797.04</v>
      </c>
      <c r="L14" s="32">
        <v>1992.6</v>
      </c>
    </row>
    <row r="15" spans="1:13" ht="39.950000000000003" customHeight="1" x14ac:dyDescent="0.25">
      <c r="A15" s="81"/>
      <c r="B15" s="12" t="s">
        <v>200</v>
      </c>
      <c r="C15" s="26" t="str">
        <f t="shared" si="2"/>
        <v>x</v>
      </c>
      <c r="D15" s="26" t="s">
        <v>200</v>
      </c>
      <c r="E15" s="26" t="str">
        <f t="shared" si="2"/>
        <v/>
      </c>
      <c r="F15" s="13"/>
      <c r="G15" s="16" t="s">
        <v>247</v>
      </c>
      <c r="H15" s="5"/>
      <c r="I15" s="5" t="s">
        <v>5</v>
      </c>
      <c r="J15" s="31">
        <f t="shared" si="5"/>
        <v>1385.7750000000001</v>
      </c>
      <c r="K15" s="59">
        <f t="shared" si="1"/>
        <v>665.17200000000003</v>
      </c>
      <c r="L15" s="32">
        <v>1662.93</v>
      </c>
    </row>
    <row r="16" spans="1:13" x14ac:dyDescent="0.25">
      <c r="A16" s="76" t="s">
        <v>184</v>
      </c>
      <c r="B16" s="12" t="s">
        <v>200</v>
      </c>
      <c r="C16" s="26" t="str">
        <f t="shared" si="2"/>
        <v>x</v>
      </c>
      <c r="D16" s="26" t="s">
        <v>200</v>
      </c>
      <c r="E16" s="26" t="str">
        <f t="shared" si="2"/>
        <v/>
      </c>
      <c r="F16" s="13"/>
      <c r="G16" s="16" t="s">
        <v>19</v>
      </c>
      <c r="H16" s="73"/>
      <c r="I16" s="5" t="s">
        <v>5</v>
      </c>
      <c r="J16" s="31">
        <f t="shared" si="0"/>
        <v>1385.7750000000001</v>
      </c>
      <c r="K16" s="59">
        <f t="shared" si="1"/>
        <v>665.17200000000003</v>
      </c>
      <c r="L16" s="32">
        <v>1662.93</v>
      </c>
    </row>
    <row r="17" spans="1:12" x14ac:dyDescent="0.25">
      <c r="A17" s="76"/>
      <c r="B17" s="12" t="s">
        <v>191</v>
      </c>
      <c r="C17" s="26" t="str">
        <f t="shared" si="2"/>
        <v>x</v>
      </c>
      <c r="D17" s="26" t="s">
        <v>200</v>
      </c>
      <c r="E17" s="26" t="str">
        <f t="shared" si="2"/>
        <v/>
      </c>
      <c r="F17" s="13"/>
      <c r="G17" s="16" t="s">
        <v>20</v>
      </c>
      <c r="H17" s="74"/>
      <c r="I17" s="5" t="s">
        <v>5</v>
      </c>
      <c r="J17" s="31">
        <f t="shared" si="0"/>
        <v>1865.0250000000003</v>
      </c>
      <c r="K17" s="59">
        <f t="shared" si="1"/>
        <v>895.2120000000001</v>
      </c>
      <c r="L17" s="32">
        <v>2238.0300000000002</v>
      </c>
    </row>
    <row r="18" spans="1:12" x14ac:dyDescent="0.25">
      <c r="A18" s="76"/>
      <c r="B18" s="12" t="s">
        <v>192</v>
      </c>
      <c r="C18" s="26" t="str">
        <f t="shared" si="2"/>
        <v>x</v>
      </c>
      <c r="D18" s="26" t="s">
        <v>192</v>
      </c>
      <c r="E18" s="26" t="str">
        <f t="shared" si="2"/>
        <v/>
      </c>
      <c r="F18" s="13"/>
      <c r="G18" s="16" t="s">
        <v>21</v>
      </c>
      <c r="H18" s="75"/>
      <c r="I18" s="5" t="s">
        <v>5</v>
      </c>
      <c r="J18" s="31">
        <f t="shared" si="0"/>
        <v>1507.95</v>
      </c>
      <c r="K18" s="59">
        <f t="shared" si="1"/>
        <v>723.81600000000003</v>
      </c>
      <c r="L18" s="32">
        <v>1809.54</v>
      </c>
    </row>
    <row r="19" spans="1:12" ht="20.100000000000001" customHeight="1" x14ac:dyDescent="0.25">
      <c r="A19" s="76" t="s">
        <v>179</v>
      </c>
      <c r="B19" s="12" t="s">
        <v>200</v>
      </c>
      <c r="C19" s="26" t="str">
        <f t="shared" si="2"/>
        <v>x</v>
      </c>
      <c r="D19" s="26" t="s">
        <v>200</v>
      </c>
      <c r="E19" s="26" t="str">
        <f t="shared" si="2"/>
        <v/>
      </c>
      <c r="F19" s="13"/>
      <c r="G19" s="16" t="s">
        <v>8</v>
      </c>
      <c r="H19" s="73"/>
      <c r="I19" s="5" t="s">
        <v>5</v>
      </c>
      <c r="J19" s="31">
        <f t="shared" si="0"/>
        <v>681.75</v>
      </c>
      <c r="K19" s="59">
        <f t="shared" si="1"/>
        <v>327.24</v>
      </c>
      <c r="L19" s="32">
        <v>818.1</v>
      </c>
    </row>
    <row r="20" spans="1:12" ht="20.100000000000001" customHeight="1" x14ac:dyDescent="0.25">
      <c r="A20" s="76"/>
      <c r="B20" s="12" t="s">
        <v>191</v>
      </c>
      <c r="C20" s="26" t="str">
        <f t="shared" si="2"/>
        <v>x</v>
      </c>
      <c r="D20" s="26" t="s">
        <v>200</v>
      </c>
      <c r="E20" s="26" t="str">
        <f t="shared" si="2"/>
        <v/>
      </c>
      <c r="F20" s="13"/>
      <c r="G20" s="16" t="s">
        <v>22</v>
      </c>
      <c r="H20" s="75"/>
      <c r="I20" s="5" t="s">
        <v>5</v>
      </c>
      <c r="J20" s="31">
        <f t="shared" si="0"/>
        <v>961.2</v>
      </c>
      <c r="K20" s="59">
        <f t="shared" si="1"/>
        <v>461.37600000000003</v>
      </c>
      <c r="L20" s="32">
        <v>1153.44</v>
      </c>
    </row>
    <row r="21" spans="1:12" ht="39.950000000000003" customHeight="1" x14ac:dyDescent="0.25">
      <c r="A21" s="23" t="s">
        <v>180</v>
      </c>
      <c r="B21" s="12" t="s">
        <v>200</v>
      </c>
      <c r="C21" s="26" t="str">
        <f t="shared" si="2"/>
        <v>x</v>
      </c>
      <c r="D21" s="26" t="s">
        <v>200</v>
      </c>
      <c r="E21" s="26" t="str">
        <f t="shared" si="2"/>
        <v/>
      </c>
      <c r="F21" s="13"/>
      <c r="G21" s="16" t="s">
        <v>9</v>
      </c>
      <c r="H21" s="5"/>
      <c r="I21" s="5" t="s">
        <v>5</v>
      </c>
      <c r="J21" s="31">
        <f t="shared" si="0"/>
        <v>672.97500000000002</v>
      </c>
      <c r="K21" s="59">
        <f t="shared" si="1"/>
        <v>323.02800000000002</v>
      </c>
      <c r="L21" s="32">
        <v>807.57</v>
      </c>
    </row>
    <row r="22" spans="1:12" ht="20.100000000000001" customHeight="1" x14ac:dyDescent="0.25">
      <c r="A22" s="76" t="s">
        <v>220</v>
      </c>
      <c r="B22" s="12" t="s">
        <v>200</v>
      </c>
      <c r="C22" s="26" t="str">
        <f t="shared" si="2"/>
        <v>x</v>
      </c>
      <c r="D22" s="26" t="s">
        <v>200</v>
      </c>
      <c r="E22" s="26" t="str">
        <f t="shared" si="2"/>
        <v/>
      </c>
      <c r="F22" s="13"/>
      <c r="G22" s="16" t="s">
        <v>10</v>
      </c>
      <c r="H22" s="73"/>
      <c r="I22" s="5" t="s">
        <v>5</v>
      </c>
      <c r="J22" s="31">
        <f t="shared" si="0"/>
        <v>585.22500000000002</v>
      </c>
      <c r="K22" s="59">
        <f t="shared" si="1"/>
        <v>280.90800000000002</v>
      </c>
      <c r="L22" s="32">
        <v>702.27</v>
      </c>
    </row>
    <row r="23" spans="1:12" ht="20.100000000000001" customHeight="1" x14ac:dyDescent="0.25">
      <c r="A23" s="76"/>
      <c r="B23" s="12" t="s">
        <v>191</v>
      </c>
      <c r="C23" s="26" t="str">
        <f t="shared" si="2"/>
        <v>x</v>
      </c>
      <c r="D23" s="26" t="s">
        <v>200</v>
      </c>
      <c r="E23" s="26" t="str">
        <f t="shared" si="2"/>
        <v/>
      </c>
      <c r="F23" s="13"/>
      <c r="G23" s="16" t="s">
        <v>23</v>
      </c>
      <c r="H23" s="75"/>
      <c r="I23" s="5" t="s">
        <v>5</v>
      </c>
      <c r="J23" s="31">
        <f t="shared" si="0"/>
        <v>721.57500000000005</v>
      </c>
      <c r="K23" s="59">
        <f t="shared" si="1"/>
        <v>346.35599999999999</v>
      </c>
      <c r="L23" s="32">
        <v>865.89</v>
      </c>
    </row>
    <row r="24" spans="1:12" ht="39.950000000000003" customHeight="1" x14ac:dyDescent="0.25">
      <c r="A24" s="11" t="s">
        <v>221</v>
      </c>
      <c r="B24" s="12" t="s">
        <v>200</v>
      </c>
      <c r="C24" s="26" t="str">
        <f t="shared" si="2"/>
        <v>x</v>
      </c>
      <c r="D24" s="26" t="s">
        <v>200</v>
      </c>
      <c r="E24" s="26" t="str">
        <f t="shared" si="2"/>
        <v/>
      </c>
      <c r="F24" s="13"/>
      <c r="G24" s="16" t="s">
        <v>11</v>
      </c>
      <c r="H24" s="5"/>
      <c r="I24" s="5" t="s">
        <v>5</v>
      </c>
      <c r="J24" s="31">
        <f t="shared" si="0"/>
        <v>568.35</v>
      </c>
      <c r="K24" s="59">
        <f t="shared" si="1"/>
        <v>272.80799999999999</v>
      </c>
      <c r="L24" s="32">
        <v>682.02</v>
      </c>
    </row>
    <row r="25" spans="1:12" ht="39.950000000000003" customHeight="1" x14ac:dyDescent="0.25">
      <c r="A25" s="11" t="s">
        <v>181</v>
      </c>
      <c r="B25" s="12" t="s">
        <v>191</v>
      </c>
      <c r="C25" s="26" t="str">
        <f t="shared" si="2"/>
        <v>x</v>
      </c>
      <c r="D25" s="26" t="s">
        <v>191</v>
      </c>
      <c r="E25" s="26" t="str">
        <f t="shared" si="2"/>
        <v/>
      </c>
      <c r="F25" s="13"/>
      <c r="G25" s="16" t="s">
        <v>12</v>
      </c>
      <c r="H25" s="5"/>
      <c r="I25" s="5" t="s">
        <v>5</v>
      </c>
      <c r="J25" s="31">
        <f t="shared" si="0"/>
        <v>1219.7250000000001</v>
      </c>
      <c r="K25" s="59">
        <f t="shared" si="1"/>
        <v>585.46800000000007</v>
      </c>
      <c r="L25" s="32">
        <v>1463.67</v>
      </c>
    </row>
    <row r="26" spans="1:12" ht="39.950000000000003" customHeight="1" x14ac:dyDescent="0.25">
      <c r="A26" s="11" t="s">
        <v>182</v>
      </c>
      <c r="B26" s="12" t="s">
        <v>191</v>
      </c>
      <c r="C26" s="26" t="str">
        <f t="shared" si="2"/>
        <v>x</v>
      </c>
      <c r="D26" s="26" t="s">
        <v>191</v>
      </c>
      <c r="E26" s="26" t="str">
        <f t="shared" si="2"/>
        <v/>
      </c>
      <c r="F26" s="13"/>
      <c r="G26" s="16" t="s">
        <v>13</v>
      </c>
      <c r="H26" s="5"/>
      <c r="I26" s="5" t="s">
        <v>5</v>
      </c>
      <c r="J26" s="31">
        <f t="shared" si="0"/>
        <v>1298.7</v>
      </c>
      <c r="K26" s="59">
        <f t="shared" si="1"/>
        <v>623.37600000000009</v>
      </c>
      <c r="L26" s="32">
        <v>1558.44</v>
      </c>
    </row>
    <row r="27" spans="1:12" ht="39.950000000000003" customHeight="1" x14ac:dyDescent="0.25">
      <c r="A27" s="11" t="s">
        <v>183</v>
      </c>
      <c r="B27" s="12" t="s">
        <v>191</v>
      </c>
      <c r="C27" s="40" t="str">
        <f t="shared" ref="C27" si="6">IF(D27&lt;&gt;0,"x","")</f>
        <v>x</v>
      </c>
      <c r="D27" s="40" t="s">
        <v>200</v>
      </c>
      <c r="E27" s="40" t="str">
        <f t="shared" ref="E27" si="7">IF(F27&lt;&gt;0,"x","")</f>
        <v/>
      </c>
      <c r="F27" s="13"/>
      <c r="G27" s="16" t="s">
        <v>14</v>
      </c>
      <c r="H27" s="5"/>
      <c r="I27" s="5" t="s">
        <v>5</v>
      </c>
      <c r="J27" s="31">
        <f t="shared" ref="J27" si="8">L27/1.2</f>
        <v>105.97500000000001</v>
      </c>
      <c r="K27" s="59">
        <f t="shared" si="1"/>
        <v>50.868000000000002</v>
      </c>
      <c r="L27" s="32">
        <v>127.17</v>
      </c>
    </row>
    <row r="28" spans="1:12" ht="39.950000000000003" customHeight="1" x14ac:dyDescent="0.25">
      <c r="A28" s="41" t="s">
        <v>249</v>
      </c>
      <c r="B28" s="40" t="s">
        <v>200</v>
      </c>
      <c r="C28" s="26" t="str">
        <f t="shared" si="2"/>
        <v>x</v>
      </c>
      <c r="D28" s="26" t="s">
        <v>200</v>
      </c>
      <c r="E28" s="26" t="str">
        <f t="shared" si="2"/>
        <v/>
      </c>
      <c r="F28" s="13"/>
      <c r="G28" s="16" t="s">
        <v>248</v>
      </c>
      <c r="H28" s="5"/>
      <c r="I28" s="5" t="s">
        <v>5</v>
      </c>
      <c r="J28" s="31">
        <f t="shared" si="0"/>
        <v>1128.5999999999999</v>
      </c>
      <c r="K28" s="59">
        <f>L28*(1-$H$4)</f>
        <v>541.72799999999995</v>
      </c>
      <c r="L28" s="32">
        <v>1354.32</v>
      </c>
    </row>
    <row r="29" spans="1:12" s="10" customFormat="1" x14ac:dyDescent="0.25">
      <c r="A29" s="6"/>
      <c r="B29" s="7"/>
      <c r="C29" s="22" t="str">
        <f t="shared" si="2"/>
        <v/>
      </c>
      <c r="D29" s="22"/>
      <c r="E29" s="22" t="str">
        <f t="shared" si="2"/>
        <v/>
      </c>
      <c r="F29" s="8"/>
      <c r="G29" s="22"/>
      <c r="H29" s="9"/>
      <c r="I29" s="9"/>
      <c r="J29" s="33" t="str">
        <f t="shared" ref="J29:J35" si="9">IF($L29&lt;&gt;0,ROUND(L29/1.2,2),"")</f>
        <v/>
      </c>
      <c r="K29" s="33"/>
      <c r="L29" s="34"/>
    </row>
    <row r="30" spans="1:12" x14ac:dyDescent="0.25">
      <c r="A30" s="67" t="s">
        <v>226</v>
      </c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9"/>
    </row>
    <row r="31" spans="1:12" ht="50.1" customHeight="1" x14ac:dyDescent="0.25">
      <c r="A31" s="11" t="s">
        <v>225</v>
      </c>
      <c r="B31" s="12"/>
      <c r="C31" s="26" t="str">
        <f t="shared" si="2"/>
        <v/>
      </c>
      <c r="D31" s="26"/>
      <c r="E31" s="26" t="str">
        <f t="shared" si="2"/>
        <v/>
      </c>
      <c r="F31" s="13"/>
      <c r="G31" s="16" t="s">
        <v>17</v>
      </c>
      <c r="H31" s="5"/>
      <c r="I31" s="5" t="s">
        <v>5</v>
      </c>
      <c r="J31" s="31">
        <f>L31/1.2</f>
        <v>1953.8333333333333</v>
      </c>
      <c r="K31" s="59">
        <f>L31*(1-$H$4)</f>
        <v>937.84</v>
      </c>
      <c r="L31" s="32">
        <v>2344.6</v>
      </c>
    </row>
    <row r="32" spans="1:12" ht="50.1" customHeight="1" x14ac:dyDescent="0.25">
      <c r="A32" s="11" t="s">
        <v>222</v>
      </c>
      <c r="B32" s="12"/>
      <c r="C32" s="26" t="str">
        <f t="shared" si="2"/>
        <v/>
      </c>
      <c r="D32" s="26"/>
      <c r="E32" s="26" t="str">
        <f t="shared" si="2"/>
        <v/>
      </c>
      <c r="F32" s="13"/>
      <c r="G32" s="16" t="s">
        <v>18</v>
      </c>
      <c r="H32" s="5"/>
      <c r="I32" s="5" t="s">
        <v>5</v>
      </c>
      <c r="J32" s="31">
        <f t="shared" ref="J32:J34" si="10">L32/1.2</f>
        <v>2028.85</v>
      </c>
      <c r="K32" s="59">
        <f t="shared" ref="K32:K34" si="11">L32*(1-$H$4)</f>
        <v>973.84799999999996</v>
      </c>
      <c r="L32" s="32">
        <v>2434.62</v>
      </c>
    </row>
    <row r="33" spans="1:12" ht="39.950000000000003" customHeight="1" x14ac:dyDescent="0.25">
      <c r="A33" s="11" t="s">
        <v>223</v>
      </c>
      <c r="B33" s="12"/>
      <c r="C33" s="26" t="str">
        <f t="shared" si="2"/>
        <v/>
      </c>
      <c r="D33" s="26"/>
      <c r="E33" s="26" t="str">
        <f t="shared" si="2"/>
        <v/>
      </c>
      <c r="F33" s="13"/>
      <c r="G33" s="16" t="s">
        <v>15</v>
      </c>
      <c r="H33" s="5"/>
      <c r="I33" s="5" t="s">
        <v>5</v>
      </c>
      <c r="J33" s="31">
        <f t="shared" si="10"/>
        <v>2314.4833333333336</v>
      </c>
      <c r="K33" s="59">
        <f t="shared" si="11"/>
        <v>1110.952</v>
      </c>
      <c r="L33" s="32">
        <v>2777.38</v>
      </c>
    </row>
    <row r="34" spans="1:12" ht="39.950000000000003" customHeight="1" x14ac:dyDescent="0.25">
      <c r="A34" s="11" t="s">
        <v>224</v>
      </c>
      <c r="B34" s="12"/>
      <c r="C34" s="26" t="str">
        <f t="shared" si="2"/>
        <v/>
      </c>
      <c r="D34" s="26"/>
      <c r="E34" s="26" t="str">
        <f t="shared" si="2"/>
        <v/>
      </c>
      <c r="F34" s="13"/>
      <c r="G34" s="16" t="s">
        <v>16</v>
      </c>
      <c r="H34" s="5"/>
      <c r="I34" s="5" t="s">
        <v>5</v>
      </c>
      <c r="J34" s="31">
        <f t="shared" si="10"/>
        <v>2247.7750000000001</v>
      </c>
      <c r="K34" s="59">
        <f t="shared" si="11"/>
        <v>1078.932</v>
      </c>
      <c r="L34" s="32">
        <v>2697.33</v>
      </c>
    </row>
    <row r="35" spans="1:12" s="10" customFormat="1" x14ac:dyDescent="0.25">
      <c r="A35" s="6"/>
      <c r="B35" s="7"/>
      <c r="C35" s="22" t="str">
        <f t="shared" si="2"/>
        <v/>
      </c>
      <c r="D35" s="22"/>
      <c r="E35" s="22" t="str">
        <f t="shared" si="2"/>
        <v/>
      </c>
      <c r="F35" s="8"/>
      <c r="G35" s="22"/>
      <c r="H35" s="9"/>
      <c r="I35" s="9"/>
      <c r="J35" s="33" t="str">
        <f t="shared" si="9"/>
        <v/>
      </c>
      <c r="K35" s="33"/>
      <c r="L35" s="34"/>
    </row>
    <row r="36" spans="1:12" x14ac:dyDescent="0.25">
      <c r="A36" s="67" t="s">
        <v>194</v>
      </c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9"/>
    </row>
    <row r="37" spans="1:12" x14ac:dyDescent="0.25">
      <c r="A37" s="76" t="s">
        <v>195</v>
      </c>
      <c r="B37" s="12" t="str">
        <f>VLOOKUP($G37,[1]Лист1!$G$3:$BG$396,51,FALSE)</f>
        <v>16</v>
      </c>
      <c r="C37" s="26" t="str">
        <f t="shared" si="2"/>
        <v>x</v>
      </c>
      <c r="D37" s="26" t="str">
        <f>VLOOKUP($G37,[1]Лист1!$G$3:$BG$396,52,FALSE)</f>
        <v>16</v>
      </c>
      <c r="E37" s="26" t="str">
        <f t="shared" si="2"/>
        <v/>
      </c>
      <c r="F37" s="13"/>
      <c r="G37" s="16" t="s">
        <v>41</v>
      </c>
      <c r="H37" s="73"/>
      <c r="I37" s="5" t="s">
        <v>5</v>
      </c>
      <c r="J37" s="31">
        <f>L37/1.2</f>
        <v>157.27500000000001</v>
      </c>
      <c r="K37" s="59">
        <f t="shared" ref="K37:K101" si="12">L37*(1-$H$4)</f>
        <v>75.492000000000004</v>
      </c>
      <c r="L37" s="32">
        <v>188.73</v>
      </c>
    </row>
    <row r="38" spans="1:12" x14ac:dyDescent="0.25">
      <c r="A38" s="76"/>
      <c r="B38" s="12" t="str">
        <f>VLOOKUP($G38,[1]Лист1!$G$3:$BG$396,51,FALSE)</f>
        <v>16</v>
      </c>
      <c r="C38" s="26" t="str">
        <f t="shared" si="2"/>
        <v>x</v>
      </c>
      <c r="D38" s="26" t="str">
        <f>VLOOKUP($G38,[1]Лист1!$G$3:$BG$396,52,FALSE)</f>
        <v>20</v>
      </c>
      <c r="E38" s="26" t="str">
        <f t="shared" si="2"/>
        <v/>
      </c>
      <c r="F38" s="13"/>
      <c r="G38" s="16" t="s">
        <v>37</v>
      </c>
      <c r="H38" s="74"/>
      <c r="I38" s="5" t="s">
        <v>5</v>
      </c>
      <c r="J38" s="31">
        <f t="shared" ref="J38:J104" si="13">L38/1.2</f>
        <v>223.42500000000001</v>
      </c>
      <c r="K38" s="59">
        <f t="shared" si="12"/>
        <v>107.24400000000001</v>
      </c>
      <c r="L38" s="32">
        <v>268.11</v>
      </c>
    </row>
    <row r="39" spans="1:12" x14ac:dyDescent="0.25">
      <c r="A39" s="76"/>
      <c r="B39" s="12" t="str">
        <f>VLOOKUP($G39,[1]Лист1!$G$3:$BG$396,51,FALSE)</f>
        <v>16</v>
      </c>
      <c r="C39" s="26" t="str">
        <f t="shared" si="2"/>
        <v>x</v>
      </c>
      <c r="D39" s="26" t="str">
        <f>VLOOKUP($G39,[1]Лист1!$G$3:$BG$396,52,FALSE)</f>
        <v>25</v>
      </c>
      <c r="E39" s="26" t="str">
        <f t="shared" si="2"/>
        <v/>
      </c>
      <c r="F39" s="13"/>
      <c r="G39" s="16" t="s">
        <v>38</v>
      </c>
      <c r="H39" s="74"/>
      <c r="I39" s="5" t="s">
        <v>5</v>
      </c>
      <c r="J39" s="31">
        <f t="shared" si="13"/>
        <v>305.10000000000002</v>
      </c>
      <c r="K39" s="59">
        <f t="shared" si="12"/>
        <v>146.44800000000001</v>
      </c>
      <c r="L39" s="32">
        <v>366.12</v>
      </c>
    </row>
    <row r="40" spans="1:12" x14ac:dyDescent="0.25">
      <c r="A40" s="76"/>
      <c r="B40" s="12" t="str">
        <f>VLOOKUP($G40,[1]Лист1!$G$3:$BG$396,51,FALSE)</f>
        <v>20</v>
      </c>
      <c r="C40" s="26" t="str">
        <f t="shared" si="2"/>
        <v>x</v>
      </c>
      <c r="D40" s="26" t="str">
        <f>VLOOKUP($G40,[1]Лист1!$G$3:$BG$396,52,FALSE)</f>
        <v>20</v>
      </c>
      <c r="E40" s="26" t="str">
        <f t="shared" si="2"/>
        <v/>
      </c>
      <c r="F40" s="13"/>
      <c r="G40" s="16" t="s">
        <v>42</v>
      </c>
      <c r="H40" s="74"/>
      <c r="I40" s="5" t="s">
        <v>5</v>
      </c>
      <c r="J40" s="31">
        <f t="shared" si="13"/>
        <v>292.27500000000003</v>
      </c>
      <c r="K40" s="59">
        <f t="shared" si="12"/>
        <v>140.292</v>
      </c>
      <c r="L40" s="32">
        <v>350.73</v>
      </c>
    </row>
    <row r="41" spans="1:12" x14ac:dyDescent="0.25">
      <c r="A41" s="76"/>
      <c r="B41" s="12" t="str">
        <f>VLOOKUP($G41,[1]Лист1!$G$3:$BG$396,51,FALSE)</f>
        <v>20</v>
      </c>
      <c r="C41" s="26" t="str">
        <f t="shared" si="2"/>
        <v>x</v>
      </c>
      <c r="D41" s="26" t="str">
        <f>VLOOKUP($G41,[1]Лист1!$G$3:$BG$396,52,FALSE)</f>
        <v>25</v>
      </c>
      <c r="E41" s="26" t="str">
        <f t="shared" si="2"/>
        <v/>
      </c>
      <c r="F41" s="13"/>
      <c r="G41" s="16" t="s">
        <v>39</v>
      </c>
      <c r="H41" s="74"/>
      <c r="I41" s="5" t="s">
        <v>5</v>
      </c>
      <c r="J41" s="31">
        <f t="shared" si="13"/>
        <v>345.6</v>
      </c>
      <c r="K41" s="59">
        <f t="shared" si="12"/>
        <v>165.88800000000003</v>
      </c>
      <c r="L41" s="32">
        <v>414.72</v>
      </c>
    </row>
    <row r="42" spans="1:12" x14ac:dyDescent="0.25">
      <c r="A42" s="76"/>
      <c r="B42" s="12" t="str">
        <f>VLOOKUP($G42,[1]Лист1!$G$3:$BG$396,51,FALSE)</f>
        <v>25</v>
      </c>
      <c r="C42" s="26" t="str">
        <f t="shared" si="2"/>
        <v>x</v>
      </c>
      <c r="D42" s="26" t="str">
        <f>VLOOKUP($G42,[1]Лист1!$G$3:$BG$396,52,FALSE)</f>
        <v>25</v>
      </c>
      <c r="E42" s="26" t="str">
        <f t="shared" si="2"/>
        <v/>
      </c>
      <c r="F42" s="13"/>
      <c r="G42" s="16" t="s">
        <v>43</v>
      </c>
      <c r="H42" s="74"/>
      <c r="I42" s="5" t="s">
        <v>5</v>
      </c>
      <c r="J42" s="31">
        <f t="shared" si="13"/>
        <v>412.42500000000001</v>
      </c>
      <c r="K42" s="59">
        <f t="shared" si="12"/>
        <v>197.96400000000003</v>
      </c>
      <c r="L42" s="32">
        <v>494.91</v>
      </c>
    </row>
    <row r="43" spans="1:12" x14ac:dyDescent="0.25">
      <c r="A43" s="76"/>
      <c r="B43" s="12" t="str">
        <f>VLOOKUP($G43,[1]Лист1!$G$3:$BG$396,51,FALSE)</f>
        <v>25</v>
      </c>
      <c r="C43" s="26" t="str">
        <f t="shared" si="2"/>
        <v>x</v>
      </c>
      <c r="D43" s="26" t="str">
        <f>VLOOKUP($G43,[1]Лист1!$G$3:$BG$396,52,FALSE)</f>
        <v>32</v>
      </c>
      <c r="E43" s="26" t="str">
        <f t="shared" si="2"/>
        <v/>
      </c>
      <c r="F43" s="13"/>
      <c r="G43" s="16" t="s">
        <v>40</v>
      </c>
      <c r="H43" s="74"/>
      <c r="I43" s="5" t="s">
        <v>5</v>
      </c>
      <c r="J43" s="31">
        <f t="shared" si="13"/>
        <v>650.70000000000005</v>
      </c>
      <c r="K43" s="59">
        <f t="shared" si="12"/>
        <v>312.33600000000001</v>
      </c>
      <c r="L43" s="32">
        <v>780.84</v>
      </c>
    </row>
    <row r="44" spans="1:12" x14ac:dyDescent="0.25">
      <c r="A44" s="76"/>
      <c r="B44" s="12" t="str">
        <f>VLOOKUP($G44,[1]Лист1!$G$3:$BG$396,51,FALSE)</f>
        <v>32</v>
      </c>
      <c r="C44" s="26" t="str">
        <f t="shared" si="2"/>
        <v>x</v>
      </c>
      <c r="D44" s="26" t="str">
        <f>VLOOKUP($G44,[1]Лист1!$G$3:$BG$396,52,FALSE)</f>
        <v>32</v>
      </c>
      <c r="E44" s="26" t="str">
        <f t="shared" si="2"/>
        <v/>
      </c>
      <c r="F44" s="13"/>
      <c r="G44" s="16" t="s">
        <v>44</v>
      </c>
      <c r="H44" s="75"/>
      <c r="I44" s="5" t="s">
        <v>5</v>
      </c>
      <c r="J44" s="31">
        <f t="shared" si="13"/>
        <v>843.07500000000005</v>
      </c>
      <c r="K44" s="59">
        <f t="shared" si="12"/>
        <v>404.67600000000004</v>
      </c>
      <c r="L44" s="32">
        <v>1011.69</v>
      </c>
    </row>
    <row r="45" spans="1:12" x14ac:dyDescent="0.25">
      <c r="A45" s="76" t="s">
        <v>206</v>
      </c>
      <c r="B45" s="12">
        <f>VLOOKUP($G45,[1]Лист1!$G$20:$BG$31,51,FALSE)</f>
        <v>16</v>
      </c>
      <c r="C45" s="26" t="str">
        <f t="shared" ref="C45:C72" si="14">IF(D45&lt;&gt;0,"x","")</f>
        <v>x</v>
      </c>
      <c r="D45" s="26" t="str">
        <f>VLOOKUP($G45,[1]Лист1!$G$20:$BG$31,52,FALSE)</f>
        <v>G½"</v>
      </c>
      <c r="E45" s="26" t="str">
        <f t="shared" ref="E45:E72" si="15">IF(F45&lt;&gt;0,"x","")</f>
        <v/>
      </c>
      <c r="F45" s="13"/>
      <c r="G45" s="16" t="s">
        <v>61</v>
      </c>
      <c r="H45" s="73"/>
      <c r="I45" s="5" t="s">
        <v>5</v>
      </c>
      <c r="J45" s="31">
        <f t="shared" si="13"/>
        <v>229.5</v>
      </c>
      <c r="K45" s="59">
        <f t="shared" si="12"/>
        <v>110.16</v>
      </c>
      <c r="L45" s="32">
        <v>275.39999999999998</v>
      </c>
    </row>
    <row r="46" spans="1:12" x14ac:dyDescent="0.25">
      <c r="A46" s="76"/>
      <c r="B46" s="12" t="str">
        <f>VLOOKUP($G46,[1]Лист1!$G$20:$BG$31,51,FALSE)</f>
        <v>16</v>
      </c>
      <c r="C46" s="26" t="str">
        <f t="shared" si="14"/>
        <v>x</v>
      </c>
      <c r="D46" s="26" t="str">
        <f>VLOOKUP($G46,[1]Лист1!$G$20:$BG$31,52,FALSE)</f>
        <v>G¾"</v>
      </c>
      <c r="E46" s="26" t="str">
        <f t="shared" si="15"/>
        <v/>
      </c>
      <c r="F46" s="13"/>
      <c r="G46" s="16" t="s">
        <v>62</v>
      </c>
      <c r="H46" s="74"/>
      <c r="I46" s="5" t="s">
        <v>5</v>
      </c>
      <c r="J46" s="31">
        <f t="shared" si="13"/>
        <v>311.17500000000001</v>
      </c>
      <c r="K46" s="59">
        <f t="shared" si="12"/>
        <v>149.364</v>
      </c>
      <c r="L46" s="32">
        <v>373.41</v>
      </c>
    </row>
    <row r="47" spans="1:12" x14ac:dyDescent="0.25">
      <c r="A47" s="76"/>
      <c r="B47" s="12" t="str">
        <f>VLOOKUP($G47,[1]Лист1!$G$20:$BG$31,51,FALSE)</f>
        <v>20</v>
      </c>
      <c r="C47" s="26" t="str">
        <f t="shared" si="14"/>
        <v>x</v>
      </c>
      <c r="D47" s="26" t="str">
        <f>VLOOKUP($G47,[1]Лист1!$G$20:$BG$31,52,FALSE)</f>
        <v>G½"</v>
      </c>
      <c r="E47" s="26" t="str">
        <f t="shared" si="15"/>
        <v/>
      </c>
      <c r="F47" s="13"/>
      <c r="G47" s="16" t="s">
        <v>63</v>
      </c>
      <c r="H47" s="74"/>
      <c r="I47" s="5" t="s">
        <v>5</v>
      </c>
      <c r="J47" s="31">
        <f t="shared" si="13"/>
        <v>278.77499999999998</v>
      </c>
      <c r="K47" s="59">
        <f t="shared" si="12"/>
        <v>133.81199999999998</v>
      </c>
      <c r="L47" s="32">
        <v>334.53</v>
      </c>
    </row>
    <row r="48" spans="1:12" x14ac:dyDescent="0.25">
      <c r="A48" s="76"/>
      <c r="B48" s="12" t="str">
        <f>VLOOKUP($G48,[1]Лист1!$G$20:$BG$31,51,FALSE)</f>
        <v>20</v>
      </c>
      <c r="C48" s="26" t="str">
        <f t="shared" si="14"/>
        <v>x</v>
      </c>
      <c r="D48" s="26" t="str">
        <f>VLOOKUP($G48,[1]Лист1!$G$20:$BG$31,52,FALSE)</f>
        <v>G¾"</v>
      </c>
      <c r="E48" s="26" t="str">
        <f t="shared" si="15"/>
        <v/>
      </c>
      <c r="F48" s="13"/>
      <c r="G48" s="16" t="s">
        <v>64</v>
      </c>
      <c r="H48" s="74"/>
      <c r="I48" s="5" t="s">
        <v>5</v>
      </c>
      <c r="J48" s="31">
        <f t="shared" si="13"/>
        <v>382.05</v>
      </c>
      <c r="K48" s="59">
        <f t="shared" si="12"/>
        <v>183.38400000000001</v>
      </c>
      <c r="L48" s="32">
        <v>458.46</v>
      </c>
    </row>
    <row r="49" spans="1:12" x14ac:dyDescent="0.25">
      <c r="A49" s="76"/>
      <c r="B49" s="12" t="str">
        <f>VLOOKUP($G49,[1]Лист1!$G$20:$BG$31,51,FALSE)</f>
        <v>25</v>
      </c>
      <c r="C49" s="26" t="str">
        <f t="shared" si="14"/>
        <v>x</v>
      </c>
      <c r="D49" s="26" t="str">
        <f>VLOOKUP($G49,[1]Лист1!$G$20:$BG$31,52,FALSE)</f>
        <v>G¾"</v>
      </c>
      <c r="E49" s="26" t="str">
        <f t="shared" si="15"/>
        <v/>
      </c>
      <c r="F49" s="13"/>
      <c r="G49" s="16" t="s">
        <v>66</v>
      </c>
      <c r="H49" s="74"/>
      <c r="I49" s="5" t="s">
        <v>5</v>
      </c>
      <c r="J49" s="31">
        <f t="shared" si="13"/>
        <v>416.47500000000002</v>
      </c>
      <c r="K49" s="59">
        <f t="shared" si="12"/>
        <v>199.90800000000002</v>
      </c>
      <c r="L49" s="32">
        <v>499.77</v>
      </c>
    </row>
    <row r="50" spans="1:12" x14ac:dyDescent="0.25">
      <c r="A50" s="76"/>
      <c r="B50" s="12" t="str">
        <f>VLOOKUP($G50,[1]Лист1!$G$20:$BG$31,51,FALSE)</f>
        <v>25</v>
      </c>
      <c r="C50" s="26" t="str">
        <f t="shared" si="14"/>
        <v>x</v>
      </c>
      <c r="D50" s="26" t="str">
        <f>VLOOKUP($G50,[1]Лист1!$G$20:$BG$31,52,FALSE)</f>
        <v>G1"</v>
      </c>
      <c r="E50" s="26" t="str">
        <f t="shared" si="15"/>
        <v/>
      </c>
      <c r="F50" s="13"/>
      <c r="G50" s="16" t="s">
        <v>65</v>
      </c>
      <c r="H50" s="74"/>
      <c r="I50" s="5" t="s">
        <v>5</v>
      </c>
      <c r="J50" s="31">
        <f t="shared" si="13"/>
        <v>640.57500000000005</v>
      </c>
      <c r="K50" s="59">
        <f t="shared" si="12"/>
        <v>307.47600000000006</v>
      </c>
      <c r="L50" s="32">
        <v>768.69</v>
      </c>
    </row>
    <row r="51" spans="1:12" x14ac:dyDescent="0.25">
      <c r="A51" s="76"/>
      <c r="B51" s="12" t="str">
        <f>VLOOKUP($G51,[1]Лист1!$G$20:$BG$31,51,FALSE)</f>
        <v>32</v>
      </c>
      <c r="C51" s="26" t="str">
        <f t="shared" si="14"/>
        <v>x</v>
      </c>
      <c r="D51" s="26" t="str">
        <f>VLOOKUP($G51,[1]Лист1!$G$20:$BG$31,52,FALSE)</f>
        <v>G1"</v>
      </c>
      <c r="E51" s="26" t="str">
        <f t="shared" si="15"/>
        <v/>
      </c>
      <c r="F51" s="13"/>
      <c r="G51" s="16" t="s">
        <v>67</v>
      </c>
      <c r="H51" s="75"/>
      <c r="I51" s="5" t="s">
        <v>5</v>
      </c>
      <c r="J51" s="31">
        <f t="shared" si="13"/>
        <v>888.30000000000007</v>
      </c>
      <c r="K51" s="59">
        <f t="shared" si="12"/>
        <v>426.38400000000001</v>
      </c>
      <c r="L51" s="32">
        <v>1065.96</v>
      </c>
    </row>
    <row r="52" spans="1:12" x14ac:dyDescent="0.25">
      <c r="A52" s="76" t="s">
        <v>205</v>
      </c>
      <c r="B52" s="12">
        <f>VLOOKUP($G52,[1]Лист1!$P$20:$BG$31,42,FALSE)</f>
        <v>16</v>
      </c>
      <c r="C52" s="26" t="str">
        <f t="shared" si="14"/>
        <v>x</v>
      </c>
      <c r="D52" s="26" t="str">
        <f>VLOOKUP($G52,[1]Лист1!$P$20:$BG$31,43,FALSE)</f>
        <v>G½"</v>
      </c>
      <c r="E52" s="26" t="str">
        <f t="shared" si="15"/>
        <v/>
      </c>
      <c r="F52" s="13"/>
      <c r="G52" s="16" t="s">
        <v>53</v>
      </c>
      <c r="H52" s="73"/>
      <c r="I52" s="5" t="s">
        <v>5</v>
      </c>
      <c r="J52" s="31">
        <f t="shared" si="13"/>
        <v>240.97500000000002</v>
      </c>
      <c r="K52" s="59">
        <f t="shared" si="12"/>
        <v>115.66800000000001</v>
      </c>
      <c r="L52" s="32">
        <v>289.17</v>
      </c>
    </row>
    <row r="53" spans="1:12" x14ac:dyDescent="0.25">
      <c r="A53" s="76"/>
      <c r="B53" s="12" t="str">
        <f>VLOOKUP($G53,[1]Лист1!$P$20:$BG$31,42,FALSE)</f>
        <v>16</v>
      </c>
      <c r="C53" s="26" t="str">
        <f t="shared" si="14"/>
        <v>x</v>
      </c>
      <c r="D53" s="26" t="str">
        <f>VLOOKUP($G53,[1]Лист1!$P$20:$BG$31,43,FALSE)</f>
        <v>G¾"</v>
      </c>
      <c r="E53" s="26" t="str">
        <f t="shared" si="15"/>
        <v/>
      </c>
      <c r="F53" s="13"/>
      <c r="G53" s="16" t="s">
        <v>54</v>
      </c>
      <c r="H53" s="74"/>
      <c r="I53" s="5" t="s">
        <v>5</v>
      </c>
      <c r="J53" s="31">
        <f t="shared" si="13"/>
        <v>330.07499999999999</v>
      </c>
      <c r="K53" s="59">
        <f t="shared" si="12"/>
        <v>158.43600000000001</v>
      </c>
      <c r="L53" s="32">
        <v>396.09</v>
      </c>
    </row>
    <row r="54" spans="1:12" x14ac:dyDescent="0.25">
      <c r="A54" s="76"/>
      <c r="B54" s="12" t="str">
        <f>VLOOKUP($G54,[1]Лист1!$P$20:$BG$31,42,FALSE)</f>
        <v>20</v>
      </c>
      <c r="C54" s="26" t="str">
        <f t="shared" si="14"/>
        <v>x</v>
      </c>
      <c r="D54" s="26" t="str">
        <f>VLOOKUP($G54,[1]Лист1!$P$20:$BG$31,43,FALSE)</f>
        <v>G½"</v>
      </c>
      <c r="E54" s="26" t="str">
        <f t="shared" si="15"/>
        <v/>
      </c>
      <c r="F54" s="13"/>
      <c r="G54" s="16" t="s">
        <v>55</v>
      </c>
      <c r="H54" s="74"/>
      <c r="I54" s="5" t="s">
        <v>5</v>
      </c>
      <c r="J54" s="31">
        <f t="shared" si="13"/>
        <v>314.55</v>
      </c>
      <c r="K54" s="59">
        <f t="shared" si="12"/>
        <v>150.98400000000001</v>
      </c>
      <c r="L54" s="32">
        <v>377.46</v>
      </c>
    </row>
    <row r="55" spans="1:12" x14ac:dyDescent="0.25">
      <c r="A55" s="76"/>
      <c r="B55" s="12" t="str">
        <f>VLOOKUP($G55,[1]Лист1!$P$20:$BG$31,42,FALSE)</f>
        <v>20</v>
      </c>
      <c r="C55" s="26" t="str">
        <f t="shared" si="14"/>
        <v>x</v>
      </c>
      <c r="D55" s="26" t="str">
        <f>VLOOKUP($G55,[1]Лист1!$P$20:$BG$31,43,FALSE)</f>
        <v>G¾"</v>
      </c>
      <c r="E55" s="26" t="str">
        <f t="shared" si="15"/>
        <v/>
      </c>
      <c r="F55" s="13"/>
      <c r="G55" s="16" t="s">
        <v>56</v>
      </c>
      <c r="H55" s="74"/>
      <c r="I55" s="5" t="s">
        <v>5</v>
      </c>
      <c r="J55" s="31">
        <f t="shared" si="13"/>
        <v>390.82500000000005</v>
      </c>
      <c r="K55" s="59">
        <f t="shared" si="12"/>
        <v>187.596</v>
      </c>
      <c r="L55" s="32">
        <v>468.99</v>
      </c>
    </row>
    <row r="56" spans="1:12" x14ac:dyDescent="0.25">
      <c r="A56" s="76"/>
      <c r="B56" s="12" t="str">
        <f>VLOOKUP($G56,[1]Лист1!$P$20:$BG$31,42,FALSE)</f>
        <v>25</v>
      </c>
      <c r="C56" s="26" t="str">
        <f t="shared" si="14"/>
        <v>x</v>
      </c>
      <c r="D56" s="26" t="str">
        <f>VLOOKUP($G56,[1]Лист1!$P$20:$BG$31,43,FALSE)</f>
        <v>G½"</v>
      </c>
      <c r="E56" s="26" t="str">
        <f t="shared" si="15"/>
        <v/>
      </c>
      <c r="F56" s="13"/>
      <c r="G56" s="16" t="s">
        <v>57</v>
      </c>
      <c r="H56" s="74"/>
      <c r="I56" s="5" t="s">
        <v>5</v>
      </c>
      <c r="J56" s="31">
        <f t="shared" si="13"/>
        <v>415.125</v>
      </c>
      <c r="K56" s="59">
        <f t="shared" si="12"/>
        <v>199.26</v>
      </c>
      <c r="L56" s="32">
        <v>498.15</v>
      </c>
    </row>
    <row r="57" spans="1:12" x14ac:dyDescent="0.25">
      <c r="A57" s="76"/>
      <c r="B57" s="12" t="str">
        <f>VLOOKUP($G57,[1]Лист1!$P$20:$BG$31,42,FALSE)</f>
        <v>25</v>
      </c>
      <c r="C57" s="26" t="str">
        <f t="shared" si="14"/>
        <v>x</v>
      </c>
      <c r="D57" s="26" t="str">
        <f>VLOOKUP($G57,[1]Лист1!$P$20:$BG$31,43,FALSE)</f>
        <v>G¾"</v>
      </c>
      <c r="E57" s="26" t="str">
        <f t="shared" si="15"/>
        <v/>
      </c>
      <c r="F57" s="13"/>
      <c r="G57" s="16" t="s">
        <v>59</v>
      </c>
      <c r="H57" s="74"/>
      <c r="I57" s="5" t="s">
        <v>5</v>
      </c>
      <c r="J57" s="31">
        <f t="shared" si="13"/>
        <v>456.97500000000002</v>
      </c>
      <c r="K57" s="59">
        <f t="shared" si="12"/>
        <v>219.34800000000001</v>
      </c>
      <c r="L57" s="32">
        <v>548.37</v>
      </c>
    </row>
    <row r="58" spans="1:12" x14ac:dyDescent="0.25">
      <c r="A58" s="76"/>
      <c r="B58" s="12" t="str">
        <f>VLOOKUP($G58,[1]Лист1!$P$20:$BG$31,42,FALSE)</f>
        <v>25</v>
      </c>
      <c r="C58" s="26" t="str">
        <f t="shared" si="14"/>
        <v>x</v>
      </c>
      <c r="D58" s="26" t="str">
        <f>VLOOKUP($G58,[1]Лист1!$P$20:$BG$31,43,FALSE)</f>
        <v>G1"</v>
      </c>
      <c r="E58" s="26" t="str">
        <f t="shared" si="15"/>
        <v/>
      </c>
      <c r="F58" s="13"/>
      <c r="G58" s="16" t="s">
        <v>58</v>
      </c>
      <c r="H58" s="74"/>
      <c r="I58" s="5" t="s">
        <v>5</v>
      </c>
      <c r="J58" s="31">
        <f t="shared" si="13"/>
        <v>747.22500000000002</v>
      </c>
      <c r="K58" s="59">
        <f t="shared" si="12"/>
        <v>358.66800000000001</v>
      </c>
      <c r="L58" s="32">
        <v>896.67</v>
      </c>
    </row>
    <row r="59" spans="1:12" x14ac:dyDescent="0.25">
      <c r="A59" s="76"/>
      <c r="B59" s="12" t="str">
        <f>VLOOKUP($G59,[1]Лист1!$P$20:$BG$31,42,FALSE)</f>
        <v>32</v>
      </c>
      <c r="C59" s="26" t="str">
        <f t="shared" si="14"/>
        <v>x</v>
      </c>
      <c r="D59" s="26" t="str">
        <f>VLOOKUP($G59,[1]Лист1!$P$20:$BG$31,43,FALSE)</f>
        <v>G1"</v>
      </c>
      <c r="E59" s="26" t="str">
        <f t="shared" si="15"/>
        <v/>
      </c>
      <c r="F59" s="13"/>
      <c r="G59" s="16" t="s">
        <v>60</v>
      </c>
      <c r="H59" s="75"/>
      <c r="I59" s="5" t="s">
        <v>5</v>
      </c>
      <c r="J59" s="31">
        <f t="shared" si="13"/>
        <v>967.27500000000009</v>
      </c>
      <c r="K59" s="59">
        <f t="shared" si="12"/>
        <v>464.29200000000003</v>
      </c>
      <c r="L59" s="32">
        <v>1160.73</v>
      </c>
    </row>
    <row r="60" spans="1:12" x14ac:dyDescent="0.25">
      <c r="A60" s="76" t="s">
        <v>204</v>
      </c>
      <c r="B60" s="12">
        <f>VLOOKUP($G60,[1]Лист1!$Y$20:$BG$31,33,FALSE)</f>
        <v>16</v>
      </c>
      <c r="C60" s="26" t="str">
        <f t="shared" si="14"/>
        <v>x</v>
      </c>
      <c r="D60" s="26" t="str">
        <f>VLOOKUP($G60,[1]Лист1!$Y$20:$BG$31,34,FALSE)</f>
        <v>G½"</v>
      </c>
      <c r="E60" s="26" t="str">
        <f t="shared" si="15"/>
        <v/>
      </c>
      <c r="F60" s="13"/>
      <c r="G60" s="16" t="s">
        <v>49</v>
      </c>
      <c r="H60" s="73"/>
      <c r="I60" s="5" t="s">
        <v>5</v>
      </c>
      <c r="J60" s="31">
        <f t="shared" si="13"/>
        <v>234.22499999999999</v>
      </c>
      <c r="K60" s="59">
        <f t="shared" si="12"/>
        <v>112.428</v>
      </c>
      <c r="L60" s="32">
        <v>281.07</v>
      </c>
    </row>
    <row r="61" spans="1:12" x14ac:dyDescent="0.25">
      <c r="A61" s="76"/>
      <c r="B61" s="12" t="str">
        <f>VLOOKUP($G61,[1]Лист1!$Y$20:$BG$31,33,FALSE)</f>
        <v>16</v>
      </c>
      <c r="C61" s="26" t="str">
        <f t="shared" si="14"/>
        <v>x</v>
      </c>
      <c r="D61" s="26" t="str">
        <f>VLOOKUP($G61,[1]Лист1!$Y$20:$BG$31,34,FALSE)</f>
        <v>G¾"</v>
      </c>
      <c r="E61" s="26" t="str">
        <f t="shared" si="15"/>
        <v/>
      </c>
      <c r="F61" s="13"/>
      <c r="G61" s="16" t="s">
        <v>50</v>
      </c>
      <c r="H61" s="74"/>
      <c r="I61" s="5" t="s">
        <v>5</v>
      </c>
      <c r="J61" s="31">
        <f t="shared" si="13"/>
        <v>268.65000000000003</v>
      </c>
      <c r="K61" s="59">
        <f t="shared" si="12"/>
        <v>128.952</v>
      </c>
      <c r="L61" s="32">
        <v>322.38</v>
      </c>
    </row>
    <row r="62" spans="1:12" x14ac:dyDescent="0.25">
      <c r="A62" s="76"/>
      <c r="B62" s="12" t="str">
        <f>VLOOKUP($G62,[1]Лист1!$Y$20:$BG$31,33,FALSE)</f>
        <v>20</v>
      </c>
      <c r="C62" s="26" t="str">
        <f t="shared" si="14"/>
        <v>x</v>
      </c>
      <c r="D62" s="26" t="str">
        <f>VLOOKUP($G62,[1]Лист1!$Y$20:$BG$31,34,FALSE)</f>
        <v>G½"</v>
      </c>
      <c r="E62" s="26" t="str">
        <f t="shared" si="15"/>
        <v/>
      </c>
      <c r="F62" s="13"/>
      <c r="G62" s="16" t="s">
        <v>51</v>
      </c>
      <c r="H62" s="74"/>
      <c r="I62" s="5" t="s">
        <v>5</v>
      </c>
      <c r="J62" s="31">
        <f t="shared" si="13"/>
        <v>305.10000000000002</v>
      </c>
      <c r="K62" s="59">
        <f t="shared" si="12"/>
        <v>146.44800000000001</v>
      </c>
      <c r="L62" s="32">
        <v>366.12</v>
      </c>
    </row>
    <row r="63" spans="1:12" x14ac:dyDescent="0.25">
      <c r="A63" s="76"/>
      <c r="B63" s="12" t="str">
        <f>VLOOKUP($G63,[1]Лист1!$Y$20:$BG$31,33,FALSE)</f>
        <v>20</v>
      </c>
      <c r="C63" s="50" t="str">
        <f t="shared" ref="C63" si="16">IF(D63&lt;&gt;0,"x","")</f>
        <v>x</v>
      </c>
      <c r="D63" s="50" t="str">
        <f>VLOOKUP($G63,[1]Лист1!$Y$20:$BG$31,34,FALSE)</f>
        <v>G¾"</v>
      </c>
      <c r="E63" s="50" t="str">
        <f t="shared" ref="E63" si="17">IF(F63&lt;&gt;0,"x","")</f>
        <v/>
      </c>
      <c r="F63" s="13"/>
      <c r="G63" s="51" t="s">
        <v>52</v>
      </c>
      <c r="H63" s="74"/>
      <c r="I63" s="5" t="s">
        <v>5</v>
      </c>
      <c r="J63" s="56">
        <f t="shared" ref="J63" si="18">L63/1.2</f>
        <v>326.70000000000005</v>
      </c>
      <c r="K63" s="59">
        <f t="shared" si="12"/>
        <v>156.81600000000003</v>
      </c>
      <c r="L63" s="32">
        <v>392.04</v>
      </c>
    </row>
    <row r="64" spans="1:12" x14ac:dyDescent="0.25">
      <c r="A64" s="76"/>
      <c r="B64" s="12">
        <v>25</v>
      </c>
      <c r="C64" s="26" t="str">
        <f t="shared" si="14"/>
        <v>x</v>
      </c>
      <c r="D64" s="26" t="str">
        <f>VLOOKUP($G64,[1]Лист1!$Y$20:$BG$31,34,FALSE)</f>
        <v>G¾"</v>
      </c>
      <c r="E64" s="26" t="str">
        <f t="shared" si="15"/>
        <v/>
      </c>
      <c r="F64" s="13"/>
      <c r="G64" s="16" t="s">
        <v>275</v>
      </c>
      <c r="H64" s="75"/>
      <c r="I64" s="5" t="s">
        <v>5</v>
      </c>
      <c r="J64" s="31">
        <f t="shared" si="13"/>
        <v>406.35</v>
      </c>
      <c r="K64" s="59">
        <f t="shared" si="12"/>
        <v>195.048</v>
      </c>
      <c r="L64" s="32">
        <v>487.62</v>
      </c>
    </row>
    <row r="65" spans="1:12" ht="50.25" customHeight="1" x14ac:dyDescent="0.25">
      <c r="A65" s="38" t="s">
        <v>251</v>
      </c>
      <c r="B65" s="12" t="s">
        <v>252</v>
      </c>
      <c r="C65" s="40" t="s">
        <v>253</v>
      </c>
      <c r="D65" s="40" t="s">
        <v>254</v>
      </c>
      <c r="E65" s="40"/>
      <c r="F65" s="13"/>
      <c r="G65" s="16" t="s">
        <v>255</v>
      </c>
      <c r="H65" s="39"/>
      <c r="I65" s="5" t="s">
        <v>5</v>
      </c>
      <c r="J65" s="31">
        <f t="shared" ref="J65" si="19">L65/1.2</f>
        <v>348.3</v>
      </c>
      <c r="K65" s="59">
        <f t="shared" si="12"/>
        <v>167.184</v>
      </c>
      <c r="L65" s="32">
        <v>417.96</v>
      </c>
    </row>
    <row r="66" spans="1:12" x14ac:dyDescent="0.25">
      <c r="A66" s="76" t="s">
        <v>203</v>
      </c>
      <c r="B66" s="12">
        <v>16</v>
      </c>
      <c r="C66" s="26" t="str">
        <f t="shared" si="14"/>
        <v>x</v>
      </c>
      <c r="D66" s="26">
        <v>16</v>
      </c>
      <c r="E66" s="26" t="str">
        <f t="shared" si="15"/>
        <v/>
      </c>
      <c r="F66" s="13"/>
      <c r="G66" s="16" t="s">
        <v>103</v>
      </c>
      <c r="H66" s="73"/>
      <c r="I66" s="5" t="s">
        <v>5</v>
      </c>
      <c r="J66" s="31">
        <f t="shared" si="13"/>
        <v>246.375</v>
      </c>
      <c r="K66" s="59">
        <f t="shared" si="12"/>
        <v>118.25999999999999</v>
      </c>
      <c r="L66" s="32">
        <v>295.64999999999998</v>
      </c>
    </row>
    <row r="67" spans="1:12" x14ac:dyDescent="0.25">
      <c r="A67" s="76"/>
      <c r="B67" s="12">
        <v>20</v>
      </c>
      <c r="C67" s="26" t="str">
        <f t="shared" si="14"/>
        <v>x</v>
      </c>
      <c r="D67" s="26">
        <v>20</v>
      </c>
      <c r="E67" s="26" t="str">
        <f t="shared" si="15"/>
        <v/>
      </c>
      <c r="F67" s="13"/>
      <c r="G67" s="16" t="s">
        <v>104</v>
      </c>
      <c r="H67" s="74"/>
      <c r="I67" s="5" t="s">
        <v>5</v>
      </c>
      <c r="J67" s="31">
        <f t="shared" si="13"/>
        <v>375.3</v>
      </c>
      <c r="K67" s="59">
        <f t="shared" si="12"/>
        <v>180.14400000000001</v>
      </c>
      <c r="L67" s="32">
        <v>450.36</v>
      </c>
    </row>
    <row r="68" spans="1:12" x14ac:dyDescent="0.25">
      <c r="A68" s="76"/>
      <c r="B68" s="12">
        <v>25</v>
      </c>
      <c r="C68" s="26" t="str">
        <f t="shared" si="14"/>
        <v>x</v>
      </c>
      <c r="D68" s="26">
        <v>25</v>
      </c>
      <c r="E68" s="26" t="str">
        <f t="shared" si="15"/>
        <v/>
      </c>
      <c r="F68" s="13"/>
      <c r="G68" s="16" t="s">
        <v>105</v>
      </c>
      <c r="H68" s="74"/>
      <c r="I68" s="5" t="s">
        <v>5</v>
      </c>
      <c r="J68" s="31">
        <f t="shared" si="13"/>
        <v>567</v>
      </c>
      <c r="K68" s="59">
        <f t="shared" si="12"/>
        <v>272.16000000000003</v>
      </c>
      <c r="L68" s="32">
        <v>680.4</v>
      </c>
    </row>
    <row r="69" spans="1:12" x14ac:dyDescent="0.25">
      <c r="A69" s="76"/>
      <c r="B69" s="12">
        <v>32</v>
      </c>
      <c r="C69" s="26" t="str">
        <f t="shared" si="14"/>
        <v>x</v>
      </c>
      <c r="D69" s="26">
        <v>32</v>
      </c>
      <c r="E69" s="26" t="str">
        <f t="shared" si="15"/>
        <v/>
      </c>
      <c r="F69" s="13"/>
      <c r="G69" s="16" t="s">
        <v>106</v>
      </c>
      <c r="H69" s="75"/>
      <c r="I69" s="5" t="s">
        <v>5</v>
      </c>
      <c r="J69" s="31">
        <f t="shared" si="13"/>
        <v>1228.5</v>
      </c>
      <c r="K69" s="59">
        <f t="shared" si="12"/>
        <v>589.68000000000006</v>
      </c>
      <c r="L69" s="32">
        <v>1474.2</v>
      </c>
    </row>
    <row r="70" spans="1:12" ht="20.100000000000001" customHeight="1" x14ac:dyDescent="0.25">
      <c r="A70" s="76" t="s">
        <v>208</v>
      </c>
      <c r="B70" s="12">
        <f>VLOOKUP($G70,[1]Лист1!$AH$20:$BG$31,24,FALSE)</f>
        <v>16</v>
      </c>
      <c r="C70" s="26" t="str">
        <f t="shared" si="14"/>
        <v>x</v>
      </c>
      <c r="D70" s="26" t="str">
        <f>VLOOKUP($G70,[1]Лист1!$AH$20:$BG$31,25,FALSE)</f>
        <v>G½"</v>
      </c>
      <c r="E70" s="26" t="str">
        <f t="shared" si="15"/>
        <v/>
      </c>
      <c r="F70" s="13"/>
      <c r="G70" s="16" t="s">
        <v>71</v>
      </c>
      <c r="H70" s="73"/>
      <c r="I70" s="5" t="s">
        <v>5</v>
      </c>
      <c r="J70" s="31">
        <f t="shared" si="13"/>
        <v>258.52500000000003</v>
      </c>
      <c r="K70" s="59">
        <f t="shared" si="12"/>
        <v>124.09200000000001</v>
      </c>
      <c r="L70" s="32">
        <v>310.23</v>
      </c>
    </row>
    <row r="71" spans="1:12" ht="20.100000000000001" customHeight="1" x14ac:dyDescent="0.25">
      <c r="A71" s="76"/>
      <c r="B71" s="12" t="str">
        <f>VLOOKUP($G71,[1]Лист1!$AH$20:$BG$31,24,FALSE)</f>
        <v>20</v>
      </c>
      <c r="C71" s="26" t="str">
        <f t="shared" si="14"/>
        <v>x</v>
      </c>
      <c r="D71" s="26" t="str">
        <f>VLOOKUP($G71,[1]Лист1!$AH$20:$BG$31,25,FALSE)</f>
        <v>G½"</v>
      </c>
      <c r="E71" s="26" t="str">
        <f t="shared" si="15"/>
        <v/>
      </c>
      <c r="F71" s="13"/>
      <c r="G71" s="16" t="s">
        <v>72</v>
      </c>
      <c r="H71" s="74"/>
      <c r="I71" s="5" t="s">
        <v>5</v>
      </c>
      <c r="J71" s="31">
        <f t="shared" si="13"/>
        <v>354.375</v>
      </c>
      <c r="K71" s="59">
        <f t="shared" si="12"/>
        <v>170.10000000000002</v>
      </c>
      <c r="L71" s="32">
        <v>425.25</v>
      </c>
    </row>
    <row r="72" spans="1:12" ht="20.100000000000001" customHeight="1" x14ac:dyDescent="0.25">
      <c r="A72" s="76"/>
      <c r="B72" s="12" t="str">
        <f>VLOOKUP($G72,[1]Лист1!$AH$20:$BG$31,24,FALSE)</f>
        <v>20</v>
      </c>
      <c r="C72" s="26" t="str">
        <f t="shared" si="14"/>
        <v>x</v>
      </c>
      <c r="D72" s="26" t="str">
        <f>VLOOKUP($G72,[1]Лист1!$AH$20:$BG$31,25,FALSE)</f>
        <v>G¾"</v>
      </c>
      <c r="E72" s="26" t="str">
        <f t="shared" si="15"/>
        <v/>
      </c>
      <c r="F72" s="13"/>
      <c r="G72" s="16" t="s">
        <v>73</v>
      </c>
      <c r="H72" s="75"/>
      <c r="I72" s="5" t="s">
        <v>5</v>
      </c>
      <c r="J72" s="31">
        <f t="shared" si="13"/>
        <v>442.125</v>
      </c>
      <c r="K72" s="59">
        <f t="shared" si="12"/>
        <v>212.22</v>
      </c>
      <c r="L72" s="32">
        <v>530.54999999999995</v>
      </c>
    </row>
    <row r="73" spans="1:12" ht="20.100000000000001" customHeight="1" x14ac:dyDescent="0.25">
      <c r="A73" s="76" t="s">
        <v>207</v>
      </c>
      <c r="B73" s="12">
        <f>VLOOKUP($G73,[1]Лист1!$AQ$20:$BG$31,15,FALSE)</f>
        <v>16</v>
      </c>
      <c r="C73" s="26" t="str">
        <f>IF(D73&lt;&gt;0,"x","")</f>
        <v>x</v>
      </c>
      <c r="D73" s="26" t="str">
        <f>VLOOKUP($G73,[1]Лист1!$AQ$20:$BG$31,16,FALSE)</f>
        <v>G½"</v>
      </c>
      <c r="E73" s="26" t="str">
        <f>IF(F73&lt;&gt;0,"x","")</f>
        <v/>
      </c>
      <c r="F73" s="13"/>
      <c r="G73" s="16" t="s">
        <v>68</v>
      </c>
      <c r="H73" s="73"/>
      <c r="I73" s="5" t="s">
        <v>5</v>
      </c>
      <c r="J73" s="31">
        <f t="shared" si="13"/>
        <v>303.07499999999999</v>
      </c>
      <c r="K73" s="59">
        <f t="shared" si="12"/>
        <v>145.476</v>
      </c>
      <c r="L73" s="32">
        <v>363.69</v>
      </c>
    </row>
    <row r="74" spans="1:12" ht="20.100000000000001" customHeight="1" x14ac:dyDescent="0.25">
      <c r="A74" s="76"/>
      <c r="B74" s="12" t="str">
        <f>VLOOKUP($G74,[1]Лист1!$AQ$20:$BG$31,15,FALSE)</f>
        <v>20</v>
      </c>
      <c r="C74" s="26" t="str">
        <f>IF(D74&lt;&gt;0,"x","")</f>
        <v>x</v>
      </c>
      <c r="D74" s="26" t="str">
        <f>VLOOKUP($G74,[1]Лист1!$AQ$20:$BG$31,16,FALSE)</f>
        <v>G½"</v>
      </c>
      <c r="E74" s="26" t="str">
        <f>IF(F74&lt;&gt;0,"x","")</f>
        <v/>
      </c>
      <c r="F74" s="13"/>
      <c r="G74" s="16" t="s">
        <v>69</v>
      </c>
      <c r="H74" s="74"/>
      <c r="I74" s="5" t="s">
        <v>5</v>
      </c>
      <c r="J74" s="31">
        <f t="shared" si="13"/>
        <v>398.92500000000001</v>
      </c>
      <c r="K74" s="59">
        <f t="shared" si="12"/>
        <v>191.48400000000001</v>
      </c>
      <c r="L74" s="32">
        <v>478.71</v>
      </c>
    </row>
    <row r="75" spans="1:12" ht="20.100000000000001" customHeight="1" x14ac:dyDescent="0.25">
      <c r="A75" s="76"/>
      <c r="B75" s="12" t="str">
        <f>VLOOKUP($G75,[1]Лист1!$AQ$20:$BG$31,15,FALSE)</f>
        <v>20</v>
      </c>
      <c r="C75" s="26" t="str">
        <f>IF(D75&lt;&gt;0,"x","")</f>
        <v>x</v>
      </c>
      <c r="D75" s="26" t="str">
        <f>VLOOKUP($G75,[1]Лист1!$AQ$20:$BG$31,16,FALSE)</f>
        <v>G¾"</v>
      </c>
      <c r="E75" s="26" t="str">
        <f>IF(F75&lt;&gt;0,"x","")</f>
        <v/>
      </c>
      <c r="F75" s="13"/>
      <c r="G75" s="16" t="s">
        <v>70</v>
      </c>
      <c r="H75" s="75"/>
      <c r="I75" s="5" t="s">
        <v>5</v>
      </c>
      <c r="J75" s="31">
        <f t="shared" si="13"/>
        <v>466.42500000000007</v>
      </c>
      <c r="K75" s="59">
        <f t="shared" si="12"/>
        <v>223.88400000000001</v>
      </c>
      <c r="L75" s="32">
        <v>559.71</v>
      </c>
    </row>
    <row r="76" spans="1:12" ht="50.1" customHeight="1" x14ac:dyDescent="0.25">
      <c r="A76" s="11" t="s">
        <v>198</v>
      </c>
      <c r="B76" s="12">
        <v>16</v>
      </c>
      <c r="C76" s="26" t="str">
        <f t="shared" ref="C76:C102" si="20">IF(D76&lt;&gt;0,"x","")</f>
        <v>x</v>
      </c>
      <c r="D76" s="26" t="s">
        <v>199</v>
      </c>
      <c r="E76" s="26" t="str">
        <f t="shared" ref="E76:E102" si="21">IF(F76&lt;&gt;0,"x","")</f>
        <v/>
      </c>
      <c r="F76" s="13"/>
      <c r="G76" s="16" t="s">
        <v>102</v>
      </c>
      <c r="H76" s="5"/>
      <c r="I76" s="5" t="s">
        <v>5</v>
      </c>
      <c r="J76" s="31">
        <f t="shared" si="13"/>
        <v>393.52500000000003</v>
      </c>
      <c r="K76" s="59">
        <f t="shared" si="12"/>
        <v>188.89200000000002</v>
      </c>
      <c r="L76" s="32">
        <v>472.23</v>
      </c>
    </row>
    <row r="77" spans="1:12" ht="50.1" customHeight="1" x14ac:dyDescent="0.25">
      <c r="A77" s="11" t="s">
        <v>198</v>
      </c>
      <c r="B77" s="12">
        <v>20</v>
      </c>
      <c r="C77" s="64" t="str">
        <f t="shared" ref="C77" si="22">IF(D77&lt;&gt;0,"x","")</f>
        <v>x</v>
      </c>
      <c r="D77" s="64" t="s">
        <v>199</v>
      </c>
      <c r="E77" s="64" t="str">
        <f t="shared" ref="E77" si="23">IF(F77&lt;&gt;0,"x","")</f>
        <v/>
      </c>
      <c r="F77" s="13"/>
      <c r="G77" s="65" t="s">
        <v>293</v>
      </c>
      <c r="H77" s="5"/>
      <c r="I77" s="5" t="s">
        <v>5</v>
      </c>
      <c r="J77" s="66">
        <f t="shared" ref="J77" si="24">L77/1.2</f>
        <v>506.25</v>
      </c>
      <c r="K77" s="59">
        <f t="shared" ref="K77" si="25">L77*(1-$H$4)</f>
        <v>243</v>
      </c>
      <c r="L77" s="32">
        <v>607.5</v>
      </c>
    </row>
    <row r="78" spans="1:12" ht="15" customHeight="1" x14ac:dyDescent="0.25">
      <c r="A78" s="80" t="s">
        <v>228</v>
      </c>
      <c r="B78" s="12" t="str">
        <f>VLOOKUP($G78,[1]Лист1!$G$3:$BG$396,51,FALSE)</f>
        <v>16</v>
      </c>
      <c r="C78" s="26" t="str">
        <f t="shared" si="20"/>
        <v>x</v>
      </c>
      <c r="D78" s="26" t="str">
        <f>VLOOKUP($G78,[1]Лист1!$G$3:$BG$396,52,FALSE)</f>
        <v>16</v>
      </c>
      <c r="E78" s="26" t="str">
        <f t="shared" si="21"/>
        <v>x</v>
      </c>
      <c r="F78" s="13" t="str">
        <f>VLOOKUP($G78,[1]Лист1!$G$3:$BG$396,53,FALSE)</f>
        <v>16</v>
      </c>
      <c r="G78" s="16" t="s">
        <v>74</v>
      </c>
      <c r="H78" s="73"/>
      <c r="I78" s="5" t="s">
        <v>5</v>
      </c>
      <c r="J78" s="31">
        <f t="shared" si="13"/>
        <v>329.4</v>
      </c>
      <c r="K78" s="59">
        <f t="shared" si="12"/>
        <v>158.11199999999999</v>
      </c>
      <c r="L78" s="32">
        <v>395.28</v>
      </c>
    </row>
    <row r="79" spans="1:12" x14ac:dyDescent="0.25">
      <c r="A79" s="85"/>
      <c r="B79" s="12" t="str">
        <f>VLOOKUP($G79,[1]Лист1!$G$3:$BG$396,51,FALSE)</f>
        <v>16</v>
      </c>
      <c r="C79" s="26" t="str">
        <f t="shared" si="20"/>
        <v>x</v>
      </c>
      <c r="D79" s="26" t="str">
        <f>VLOOKUP($G79,[1]Лист1!$G$3:$BG$396,52,FALSE)</f>
        <v>16</v>
      </c>
      <c r="E79" s="26" t="str">
        <f t="shared" si="21"/>
        <v>x</v>
      </c>
      <c r="F79" s="13" t="str">
        <f>VLOOKUP($G79,[1]Лист1!$G$3:$BG$396,53,FALSE)</f>
        <v>20</v>
      </c>
      <c r="G79" s="16" t="s">
        <v>81</v>
      </c>
      <c r="H79" s="74"/>
      <c r="I79" s="5" t="s">
        <v>5</v>
      </c>
      <c r="J79" s="31">
        <f t="shared" si="13"/>
        <v>405.67500000000001</v>
      </c>
      <c r="K79" s="59">
        <f t="shared" si="12"/>
        <v>194.72400000000002</v>
      </c>
      <c r="L79" s="32">
        <v>486.81</v>
      </c>
    </row>
    <row r="80" spans="1:12" x14ac:dyDescent="0.25">
      <c r="A80" s="85"/>
      <c r="B80" s="12" t="str">
        <f>VLOOKUP($G80,[1]Лист1!$G$3:$BG$396,51,FALSE)</f>
        <v>16</v>
      </c>
      <c r="C80" s="26" t="str">
        <f t="shared" si="20"/>
        <v>x</v>
      </c>
      <c r="D80" s="26" t="str">
        <f>VLOOKUP($G80,[1]Лист1!$G$3:$BG$396,52,FALSE)</f>
        <v>16</v>
      </c>
      <c r="E80" s="26" t="str">
        <f t="shared" si="21"/>
        <v>x</v>
      </c>
      <c r="F80" s="13" t="str">
        <f>VLOOKUP($G80,[1]Лист1!$G$3:$BG$396,53,FALSE)</f>
        <v>25</v>
      </c>
      <c r="G80" s="16" t="s">
        <v>87</v>
      </c>
      <c r="H80" s="74"/>
      <c r="I80" s="5" t="s">
        <v>5</v>
      </c>
      <c r="J80" s="31">
        <f t="shared" si="13"/>
        <v>511.65000000000003</v>
      </c>
      <c r="K80" s="59">
        <f t="shared" si="12"/>
        <v>245.59200000000001</v>
      </c>
      <c r="L80" s="32">
        <v>613.98</v>
      </c>
    </row>
    <row r="81" spans="1:12" x14ac:dyDescent="0.25">
      <c r="A81" s="85"/>
      <c r="B81" s="12" t="str">
        <f>VLOOKUP($G81,[1]Лист1!$G$3:$BG$396,51,FALSE)</f>
        <v>16</v>
      </c>
      <c r="C81" s="26" t="str">
        <f t="shared" si="20"/>
        <v>x</v>
      </c>
      <c r="D81" s="26" t="str">
        <f>VLOOKUP($G81,[1]Лист1!$G$3:$BG$396,52,FALSE)</f>
        <v>20</v>
      </c>
      <c r="E81" s="26" t="str">
        <f t="shared" si="21"/>
        <v>x</v>
      </c>
      <c r="F81" s="13" t="str">
        <f>VLOOKUP($G81,[1]Лист1!$G$3:$BG$396,53,FALSE)</f>
        <v>16</v>
      </c>
      <c r="G81" s="16" t="s">
        <v>78</v>
      </c>
      <c r="H81" s="74"/>
      <c r="I81" s="5" t="s">
        <v>5</v>
      </c>
      <c r="J81" s="31">
        <f t="shared" si="13"/>
        <v>410.40000000000003</v>
      </c>
      <c r="K81" s="59">
        <f t="shared" si="12"/>
        <v>196.99200000000002</v>
      </c>
      <c r="L81" s="32">
        <v>492.48</v>
      </c>
    </row>
    <row r="82" spans="1:12" x14ac:dyDescent="0.25">
      <c r="A82" s="85"/>
      <c r="B82" s="12" t="str">
        <f>VLOOKUP($G82,[1]Лист1!$G$3:$BG$396,51,FALSE)</f>
        <v>16</v>
      </c>
      <c r="C82" s="26" t="str">
        <f t="shared" si="20"/>
        <v>x</v>
      </c>
      <c r="D82" s="26" t="str">
        <f>VLOOKUP($G82,[1]Лист1!$G$3:$BG$396,52,FALSE)</f>
        <v>20</v>
      </c>
      <c r="E82" s="26" t="str">
        <f t="shared" si="21"/>
        <v>x</v>
      </c>
      <c r="F82" s="13" t="str">
        <f>VLOOKUP($G82,[1]Лист1!$G$3:$BG$396,53,FALSE)</f>
        <v>20</v>
      </c>
      <c r="G82" s="16" t="s">
        <v>83</v>
      </c>
      <c r="H82" s="74"/>
      <c r="I82" s="5" t="s">
        <v>5</v>
      </c>
      <c r="J82" s="31">
        <f t="shared" si="13"/>
        <v>506.25</v>
      </c>
      <c r="K82" s="59">
        <f t="shared" si="12"/>
        <v>243</v>
      </c>
      <c r="L82" s="32">
        <v>607.5</v>
      </c>
    </row>
    <row r="83" spans="1:12" x14ac:dyDescent="0.25">
      <c r="A83" s="85"/>
      <c r="B83" s="12" t="str">
        <f>VLOOKUP($G83,[1]Лист1!$G$3:$BG$396,51,FALSE)</f>
        <v>16</v>
      </c>
      <c r="C83" s="26" t="str">
        <f t="shared" si="20"/>
        <v>x</v>
      </c>
      <c r="D83" s="26" t="str">
        <f>VLOOKUP($G83,[1]Лист1!$G$3:$BG$396,52,FALSE)</f>
        <v>20</v>
      </c>
      <c r="E83" s="26" t="str">
        <f t="shared" si="21"/>
        <v>x</v>
      </c>
      <c r="F83" s="13" t="str">
        <f>VLOOKUP($G83,[1]Лист1!$G$3:$BG$396,53,FALSE)</f>
        <v>25</v>
      </c>
      <c r="G83" s="16" t="s">
        <v>90</v>
      </c>
      <c r="H83" s="74"/>
      <c r="I83" s="5" t="s">
        <v>5</v>
      </c>
      <c r="J83" s="31">
        <f t="shared" si="13"/>
        <v>622.35</v>
      </c>
      <c r="K83" s="59">
        <f t="shared" si="12"/>
        <v>298.72800000000001</v>
      </c>
      <c r="L83" s="32">
        <v>746.82</v>
      </c>
    </row>
    <row r="84" spans="1:12" x14ac:dyDescent="0.25">
      <c r="A84" s="85"/>
      <c r="B84" s="12" t="str">
        <f>VLOOKUP($G84,[1]Лист1!$G$3:$BG$396,51,FALSE)</f>
        <v>16</v>
      </c>
      <c r="C84" s="26" t="str">
        <f t="shared" si="20"/>
        <v>x</v>
      </c>
      <c r="D84" s="26" t="str">
        <f>VLOOKUP($G84,[1]Лист1!$G$3:$BG$396,52,FALSE)</f>
        <v>25</v>
      </c>
      <c r="E84" s="26" t="str">
        <f t="shared" si="21"/>
        <v>x</v>
      </c>
      <c r="F84" s="13" t="str">
        <f>VLOOKUP($G84,[1]Лист1!$G$3:$BG$396,53,FALSE)</f>
        <v>16</v>
      </c>
      <c r="G84" s="16" t="s">
        <v>80</v>
      </c>
      <c r="H84" s="74"/>
      <c r="I84" s="5" t="s">
        <v>5</v>
      </c>
      <c r="J84" s="31">
        <f t="shared" si="13"/>
        <v>574.42499999999995</v>
      </c>
      <c r="K84" s="59">
        <f t="shared" si="12"/>
        <v>275.72399999999999</v>
      </c>
      <c r="L84" s="32">
        <v>689.31</v>
      </c>
    </row>
    <row r="85" spans="1:12" x14ac:dyDescent="0.25">
      <c r="A85" s="85"/>
      <c r="B85" s="12" t="str">
        <f>VLOOKUP($G85,[1]Лист1!$G$3:$BG$396,51,FALSE)</f>
        <v>16</v>
      </c>
      <c r="C85" s="26" t="str">
        <f t="shared" si="20"/>
        <v>x</v>
      </c>
      <c r="D85" s="26" t="str">
        <f>VLOOKUP($G85,[1]Лист1!$G$3:$BG$396,52,FALSE)</f>
        <v>25</v>
      </c>
      <c r="E85" s="26" t="str">
        <f t="shared" si="21"/>
        <v>x</v>
      </c>
      <c r="F85" s="13" t="str">
        <f>VLOOKUP($G85,[1]Лист1!$G$3:$BG$396,53,FALSE)</f>
        <v>20</v>
      </c>
      <c r="G85" s="16" t="s">
        <v>84</v>
      </c>
      <c r="H85" s="74"/>
      <c r="I85" s="5" t="s">
        <v>5</v>
      </c>
      <c r="J85" s="31">
        <f t="shared" si="13"/>
        <v>595.35</v>
      </c>
      <c r="K85" s="59">
        <f t="shared" si="12"/>
        <v>285.76799999999997</v>
      </c>
      <c r="L85" s="32">
        <v>714.42</v>
      </c>
    </row>
    <row r="86" spans="1:12" x14ac:dyDescent="0.25">
      <c r="A86" s="85"/>
      <c r="B86" s="12" t="str">
        <f>VLOOKUP($G86,[1]Лист1!$G$3:$BG$396,51,FALSE)</f>
        <v>16</v>
      </c>
      <c r="C86" s="26" t="str">
        <f t="shared" si="20"/>
        <v>x</v>
      </c>
      <c r="D86" s="26" t="str">
        <f>VLOOKUP($G86,[1]Лист1!$G$3:$BG$396,52,FALSE)</f>
        <v>25</v>
      </c>
      <c r="E86" s="26" t="str">
        <f t="shared" si="21"/>
        <v>x</v>
      </c>
      <c r="F86" s="13" t="str">
        <f>VLOOKUP($G86,[1]Лист1!$G$3:$BG$396,53,FALSE)</f>
        <v>25</v>
      </c>
      <c r="G86" s="16" t="s">
        <v>93</v>
      </c>
      <c r="H86" s="74"/>
      <c r="I86" s="5" t="s">
        <v>5</v>
      </c>
      <c r="J86" s="31">
        <f t="shared" si="13"/>
        <v>776.25</v>
      </c>
      <c r="K86" s="59">
        <f t="shared" si="12"/>
        <v>372.6</v>
      </c>
      <c r="L86" s="32">
        <v>931.5</v>
      </c>
    </row>
    <row r="87" spans="1:12" x14ac:dyDescent="0.25">
      <c r="A87" s="85"/>
      <c r="B87" s="12" t="str">
        <f>VLOOKUP($G87,[1]Лист1!$G$3:$BG$396,51,FALSE)</f>
        <v>20</v>
      </c>
      <c r="C87" s="26" t="str">
        <f t="shared" si="20"/>
        <v>x</v>
      </c>
      <c r="D87" s="26" t="str">
        <f>VLOOKUP($G87,[1]Лист1!$G$3:$BG$396,52,FALSE)</f>
        <v>16</v>
      </c>
      <c r="E87" s="26" t="str">
        <f t="shared" si="21"/>
        <v>x</v>
      </c>
      <c r="F87" s="13" t="str">
        <f>VLOOKUP($G87,[1]Лист1!$G$3:$BG$396,53,FALSE)</f>
        <v>20</v>
      </c>
      <c r="G87" s="16" t="s">
        <v>82</v>
      </c>
      <c r="H87" s="74"/>
      <c r="I87" s="5" t="s">
        <v>5</v>
      </c>
      <c r="J87" s="31">
        <f t="shared" si="13"/>
        <v>464.4</v>
      </c>
      <c r="K87" s="59">
        <f t="shared" si="12"/>
        <v>222.91200000000001</v>
      </c>
      <c r="L87" s="32">
        <v>557.28</v>
      </c>
    </row>
    <row r="88" spans="1:12" x14ac:dyDescent="0.25">
      <c r="A88" s="85"/>
      <c r="B88" s="12" t="str">
        <f>VLOOKUP($G88,[1]Лист1!$G$3:$BG$396,51,FALSE)</f>
        <v>20</v>
      </c>
      <c r="C88" s="26" t="str">
        <f t="shared" si="20"/>
        <v>x</v>
      </c>
      <c r="D88" s="26" t="str">
        <f>VLOOKUP($G88,[1]Лист1!$G$3:$BG$396,52,FALSE)</f>
        <v>16</v>
      </c>
      <c r="E88" s="26" t="str">
        <f t="shared" si="21"/>
        <v>x</v>
      </c>
      <c r="F88" s="13" t="str">
        <f>VLOOKUP($G88,[1]Лист1!$G$3:$BG$396,53,FALSE)</f>
        <v>25</v>
      </c>
      <c r="G88" s="16" t="s">
        <v>88</v>
      </c>
      <c r="H88" s="74"/>
      <c r="I88" s="5" t="s">
        <v>5</v>
      </c>
      <c r="J88" s="31">
        <f t="shared" si="13"/>
        <v>571.72500000000002</v>
      </c>
      <c r="K88" s="59">
        <f t="shared" si="12"/>
        <v>274.42800000000005</v>
      </c>
      <c r="L88" s="32">
        <v>686.07</v>
      </c>
    </row>
    <row r="89" spans="1:12" x14ac:dyDescent="0.25">
      <c r="A89" s="85"/>
      <c r="B89" s="12" t="str">
        <f>VLOOKUP($G89,[1]Лист1!$G$3:$BG$396,51,FALSE)</f>
        <v>20</v>
      </c>
      <c r="C89" s="26" t="str">
        <f t="shared" si="20"/>
        <v>x</v>
      </c>
      <c r="D89" s="26" t="str">
        <f>VLOOKUP($G89,[1]Лист1!$G$3:$BG$396,52,FALSE)</f>
        <v>20</v>
      </c>
      <c r="E89" s="26" t="str">
        <f t="shared" si="21"/>
        <v>x</v>
      </c>
      <c r="F89" s="13" t="str">
        <f>VLOOKUP($G89,[1]Лист1!$G$3:$BG$396,53,FALSE)</f>
        <v>20</v>
      </c>
      <c r="G89" s="16" t="s">
        <v>75</v>
      </c>
      <c r="H89" s="74"/>
      <c r="I89" s="5" t="s">
        <v>5</v>
      </c>
      <c r="J89" s="31">
        <f t="shared" si="13"/>
        <v>552.82500000000005</v>
      </c>
      <c r="K89" s="59">
        <f t="shared" si="12"/>
        <v>265.35599999999999</v>
      </c>
      <c r="L89" s="32">
        <v>663.39</v>
      </c>
    </row>
    <row r="90" spans="1:12" x14ac:dyDescent="0.25">
      <c r="A90" s="85"/>
      <c r="B90" s="12" t="str">
        <f>VLOOKUP($G90,[1]Лист1!$G$3:$BG$396,51,FALSE)</f>
        <v>20</v>
      </c>
      <c r="C90" s="26" t="str">
        <f t="shared" si="20"/>
        <v>x</v>
      </c>
      <c r="D90" s="26" t="str">
        <f>VLOOKUP($G90,[1]Лист1!$G$3:$BG$396,52,FALSE)</f>
        <v>20</v>
      </c>
      <c r="E90" s="26" t="str">
        <f t="shared" si="21"/>
        <v>x</v>
      </c>
      <c r="F90" s="13" t="str">
        <f>VLOOKUP($G90,[1]Лист1!$G$3:$BG$396,53,FALSE)</f>
        <v>25</v>
      </c>
      <c r="G90" s="16" t="s">
        <v>91</v>
      </c>
      <c r="H90" s="74"/>
      <c r="I90" s="5" t="s">
        <v>5</v>
      </c>
      <c r="J90" s="31">
        <f t="shared" si="13"/>
        <v>639.9</v>
      </c>
      <c r="K90" s="59">
        <f t="shared" si="12"/>
        <v>307.15200000000004</v>
      </c>
      <c r="L90" s="32">
        <v>767.88</v>
      </c>
    </row>
    <row r="91" spans="1:12" x14ac:dyDescent="0.25">
      <c r="A91" s="85"/>
      <c r="B91" s="12" t="str">
        <f>VLOOKUP($G91,[1]Лист1!$G$3:$BG$396,51,FALSE)</f>
        <v>20</v>
      </c>
      <c r="C91" s="26" t="str">
        <f t="shared" si="20"/>
        <v>x</v>
      </c>
      <c r="D91" s="26" t="str">
        <f>VLOOKUP($G91,[1]Лист1!$G$3:$BG$396,52,FALSE)</f>
        <v>25</v>
      </c>
      <c r="E91" s="26" t="str">
        <f t="shared" si="21"/>
        <v>x</v>
      </c>
      <c r="F91" s="13" t="str">
        <f>VLOOKUP($G91,[1]Лист1!$G$3:$BG$396,53,FALSE)</f>
        <v>20</v>
      </c>
      <c r="G91" s="16" t="s">
        <v>85</v>
      </c>
      <c r="H91" s="74"/>
      <c r="I91" s="5" t="s">
        <v>5</v>
      </c>
      <c r="J91" s="31">
        <f t="shared" si="13"/>
        <v>651.375</v>
      </c>
      <c r="K91" s="59">
        <f t="shared" si="12"/>
        <v>312.66000000000003</v>
      </c>
      <c r="L91" s="32">
        <v>781.65</v>
      </c>
    </row>
    <row r="92" spans="1:12" x14ac:dyDescent="0.25">
      <c r="A92" s="85"/>
      <c r="B92" s="12" t="str">
        <f>VLOOKUP($G92,[1]Лист1!$G$3:$BG$396,51,FALSE)</f>
        <v>20</v>
      </c>
      <c r="C92" s="26" t="str">
        <f t="shared" si="20"/>
        <v>x</v>
      </c>
      <c r="D92" s="26" t="str">
        <f>VLOOKUP($G92,[1]Лист1!$G$3:$BG$396,52,FALSE)</f>
        <v>25</v>
      </c>
      <c r="E92" s="26" t="str">
        <f t="shared" si="21"/>
        <v>x</v>
      </c>
      <c r="F92" s="13" t="str">
        <f>VLOOKUP($G92,[1]Лист1!$G$3:$BG$396,53,FALSE)</f>
        <v>25</v>
      </c>
      <c r="G92" s="16" t="s">
        <v>94</v>
      </c>
      <c r="H92" s="74"/>
      <c r="I92" s="5" t="s">
        <v>5</v>
      </c>
      <c r="J92" s="31">
        <f t="shared" si="13"/>
        <v>824.85</v>
      </c>
      <c r="K92" s="59">
        <f t="shared" si="12"/>
        <v>395.92800000000005</v>
      </c>
      <c r="L92" s="32">
        <v>989.82</v>
      </c>
    </row>
    <row r="93" spans="1:12" x14ac:dyDescent="0.25">
      <c r="A93" s="85"/>
      <c r="B93" s="12" t="str">
        <f>VLOOKUP($G93,[1]Лист1!$G$3:$BG$396,51,FALSE)</f>
        <v>25</v>
      </c>
      <c r="C93" s="26" t="str">
        <f t="shared" si="20"/>
        <v>x</v>
      </c>
      <c r="D93" s="26" t="str">
        <f>VLOOKUP($G93,[1]Лист1!$G$3:$BG$396,52,FALSE)</f>
        <v>16</v>
      </c>
      <c r="E93" s="26" t="str">
        <f t="shared" si="21"/>
        <v>x</v>
      </c>
      <c r="F93" s="13" t="str">
        <f>VLOOKUP($G93,[1]Лист1!$G$3:$BG$396,53,FALSE)</f>
        <v>25</v>
      </c>
      <c r="G93" s="16" t="s">
        <v>89</v>
      </c>
      <c r="H93" s="74"/>
      <c r="I93" s="5" t="s">
        <v>5</v>
      </c>
      <c r="J93" s="31">
        <f t="shared" si="13"/>
        <v>640.57500000000005</v>
      </c>
      <c r="K93" s="59">
        <f t="shared" si="12"/>
        <v>307.47600000000006</v>
      </c>
      <c r="L93" s="32">
        <v>768.69</v>
      </c>
    </row>
    <row r="94" spans="1:12" x14ac:dyDescent="0.25">
      <c r="A94" s="85"/>
      <c r="B94" s="12" t="str">
        <f>VLOOKUP($G94,[1]Лист1!$G$3:$BG$396,51,FALSE)</f>
        <v>25</v>
      </c>
      <c r="C94" s="26" t="str">
        <f t="shared" si="20"/>
        <v>x</v>
      </c>
      <c r="D94" s="26" t="str">
        <f>VLOOKUP($G94,[1]Лист1!$G$3:$BG$396,52,FALSE)</f>
        <v>20</v>
      </c>
      <c r="E94" s="26" t="str">
        <f t="shared" si="21"/>
        <v>x</v>
      </c>
      <c r="F94" s="13" t="str">
        <f>VLOOKUP($G94,[1]Лист1!$G$3:$BG$396,53,FALSE)</f>
        <v>25</v>
      </c>
      <c r="G94" s="16" t="s">
        <v>92</v>
      </c>
      <c r="H94" s="74"/>
      <c r="I94" s="5" t="s">
        <v>5</v>
      </c>
      <c r="J94" s="31">
        <f t="shared" si="13"/>
        <v>715.5</v>
      </c>
      <c r="K94" s="59">
        <f t="shared" si="12"/>
        <v>343.44000000000005</v>
      </c>
      <c r="L94" s="32">
        <v>858.6</v>
      </c>
    </row>
    <row r="95" spans="1:12" x14ac:dyDescent="0.25">
      <c r="A95" s="85"/>
      <c r="B95" s="12" t="str">
        <f>VLOOKUP($G95,[1]Лист1!$G$3:$BG$396,51,FALSE)</f>
        <v>25</v>
      </c>
      <c r="C95" s="26" t="str">
        <f t="shared" si="20"/>
        <v>x</v>
      </c>
      <c r="D95" s="26" t="str">
        <f>VLOOKUP($G95,[1]Лист1!$G$3:$BG$396,52,FALSE)</f>
        <v>20</v>
      </c>
      <c r="E95" s="26" t="str">
        <f t="shared" si="21"/>
        <v>x</v>
      </c>
      <c r="F95" s="13" t="str">
        <f>VLOOKUP($G95,[1]Лист1!$G$3:$BG$396,53,FALSE)</f>
        <v>32</v>
      </c>
      <c r="G95" s="16" t="s">
        <v>98</v>
      </c>
      <c r="H95" s="74"/>
      <c r="I95" s="5" t="s">
        <v>5</v>
      </c>
      <c r="J95" s="31">
        <f t="shared" si="13"/>
        <v>1073.9250000000002</v>
      </c>
      <c r="K95" s="59">
        <f t="shared" si="12"/>
        <v>515.48400000000004</v>
      </c>
      <c r="L95" s="32">
        <v>1288.71</v>
      </c>
    </row>
    <row r="96" spans="1:12" x14ac:dyDescent="0.25">
      <c r="A96" s="85"/>
      <c r="B96" s="12" t="str">
        <f>VLOOKUP($G96,[1]Лист1!$G$3:$BG$396,51,FALSE)</f>
        <v>25</v>
      </c>
      <c r="C96" s="26" t="str">
        <f t="shared" si="20"/>
        <v>x</v>
      </c>
      <c r="D96" s="26" t="str">
        <f>VLOOKUP($G96,[1]Лист1!$G$3:$BG$396,52,FALSE)</f>
        <v>25</v>
      </c>
      <c r="E96" s="26" t="str">
        <f t="shared" si="21"/>
        <v>x</v>
      </c>
      <c r="F96" s="13" t="str">
        <f>VLOOKUP($G96,[1]Лист1!$G$3:$BG$396,53,FALSE)</f>
        <v>25</v>
      </c>
      <c r="G96" s="16" t="s">
        <v>76</v>
      </c>
      <c r="H96" s="74"/>
      <c r="I96" s="5" t="s">
        <v>5</v>
      </c>
      <c r="J96" s="31">
        <f t="shared" si="13"/>
        <v>896.40000000000009</v>
      </c>
      <c r="K96" s="59">
        <f t="shared" si="12"/>
        <v>430.27200000000005</v>
      </c>
      <c r="L96" s="32">
        <v>1075.68</v>
      </c>
    </row>
    <row r="97" spans="1:12" x14ac:dyDescent="0.25">
      <c r="A97" s="85"/>
      <c r="B97" s="12" t="str">
        <f>VLOOKUP($G97,[1]Лист1!$G$3:$BG$396,51,FALSE)</f>
        <v>25</v>
      </c>
      <c r="C97" s="26" t="str">
        <f t="shared" si="20"/>
        <v>x</v>
      </c>
      <c r="D97" s="26" t="str">
        <f>VLOOKUP($G97,[1]Лист1!$G$3:$BG$396,52,FALSE)</f>
        <v>25</v>
      </c>
      <c r="E97" s="26" t="str">
        <f t="shared" si="21"/>
        <v>x</v>
      </c>
      <c r="F97" s="13" t="str">
        <f>VLOOKUP($G97,[1]Лист1!$G$3:$BG$396,53,FALSE)</f>
        <v>32</v>
      </c>
      <c r="G97" s="16" t="s">
        <v>100</v>
      </c>
      <c r="H97" s="74"/>
      <c r="I97" s="5" t="s">
        <v>5</v>
      </c>
      <c r="J97" s="31">
        <f t="shared" si="13"/>
        <v>1271.0250000000001</v>
      </c>
      <c r="K97" s="59">
        <f t="shared" si="12"/>
        <v>610.09199999999998</v>
      </c>
      <c r="L97" s="32">
        <v>1525.23</v>
      </c>
    </row>
    <row r="98" spans="1:12" x14ac:dyDescent="0.25">
      <c r="A98" s="85"/>
      <c r="B98" s="12" t="str">
        <f>VLOOKUP($G98,[1]Лист1!$G$3:$BG$396,51,FALSE)</f>
        <v>25</v>
      </c>
      <c r="C98" s="26" t="str">
        <f t="shared" si="20"/>
        <v>x</v>
      </c>
      <c r="D98" s="26" t="str">
        <f>VLOOKUP($G98,[1]Лист1!$G$3:$BG$396,52,FALSE)</f>
        <v>32</v>
      </c>
      <c r="E98" s="26" t="str">
        <f t="shared" si="21"/>
        <v>x</v>
      </c>
      <c r="F98" s="13" t="str">
        <f>VLOOKUP($G98,[1]Лист1!$G$3:$BG$396,53,FALSE)</f>
        <v>25</v>
      </c>
      <c r="G98" s="16" t="s">
        <v>95</v>
      </c>
      <c r="H98" s="74"/>
      <c r="I98" s="5" t="s">
        <v>5</v>
      </c>
      <c r="J98" s="31">
        <f t="shared" si="13"/>
        <v>1201.5</v>
      </c>
      <c r="K98" s="59">
        <f t="shared" si="12"/>
        <v>576.72</v>
      </c>
      <c r="L98" s="32">
        <v>1441.8</v>
      </c>
    </row>
    <row r="99" spans="1:12" x14ac:dyDescent="0.25">
      <c r="A99" s="85"/>
      <c r="B99" s="12" t="str">
        <f>VLOOKUP($G99,[1]Лист1!$G$3:$BG$396,51,FALSE)</f>
        <v>32</v>
      </c>
      <c r="C99" s="26" t="str">
        <f t="shared" si="20"/>
        <v>x</v>
      </c>
      <c r="D99" s="26" t="str">
        <f>VLOOKUP($G99,[1]Лист1!$G$3:$BG$396,52,FALSE)</f>
        <v>16</v>
      </c>
      <c r="E99" s="26" t="str">
        <f t="shared" si="21"/>
        <v>x</v>
      </c>
      <c r="F99" s="13" t="str">
        <f>VLOOKUP($G99,[1]Лист1!$G$3:$BG$396,53,FALSE)</f>
        <v>32</v>
      </c>
      <c r="G99" s="16" t="s">
        <v>97</v>
      </c>
      <c r="H99" s="74"/>
      <c r="I99" s="5" t="s">
        <v>5</v>
      </c>
      <c r="J99" s="31">
        <f t="shared" si="13"/>
        <v>1180.575</v>
      </c>
      <c r="K99" s="59">
        <f t="shared" si="12"/>
        <v>566.67600000000004</v>
      </c>
      <c r="L99" s="32">
        <v>1416.69</v>
      </c>
    </row>
    <row r="100" spans="1:12" x14ac:dyDescent="0.25">
      <c r="A100" s="85"/>
      <c r="B100" s="12" t="str">
        <f>VLOOKUP($G100,[1]Лист1!$G$3:$BG$396,51,FALSE)</f>
        <v>32</v>
      </c>
      <c r="C100" s="26" t="str">
        <f t="shared" si="20"/>
        <v>x</v>
      </c>
      <c r="D100" s="26" t="str">
        <f>VLOOKUP($G100,[1]Лист1!$G$3:$BG$396,52,FALSE)</f>
        <v>20</v>
      </c>
      <c r="E100" s="26" t="str">
        <f t="shared" si="21"/>
        <v>x</v>
      </c>
      <c r="F100" s="13" t="str">
        <f>VLOOKUP($G100,[1]Лист1!$G$3:$BG$396,53,FALSE)</f>
        <v>32</v>
      </c>
      <c r="G100" s="16" t="s">
        <v>99</v>
      </c>
      <c r="H100" s="74"/>
      <c r="I100" s="5" t="s">
        <v>5</v>
      </c>
      <c r="J100" s="31">
        <f t="shared" si="13"/>
        <v>1257.5250000000001</v>
      </c>
      <c r="K100" s="59">
        <f t="shared" si="12"/>
        <v>603.61199999999997</v>
      </c>
      <c r="L100" s="32">
        <v>1509.03</v>
      </c>
    </row>
    <row r="101" spans="1:12" x14ac:dyDescent="0.25">
      <c r="A101" s="85"/>
      <c r="B101" s="12" t="str">
        <f>VLOOKUP($G101,[1]Лист1!$G$3:$BG$396,51,FALSE)</f>
        <v>32</v>
      </c>
      <c r="C101" s="26" t="str">
        <f t="shared" si="20"/>
        <v>x</v>
      </c>
      <c r="D101" s="26" t="str">
        <f>VLOOKUP($G101,[1]Лист1!$G$3:$BG$396,52,FALSE)</f>
        <v>25</v>
      </c>
      <c r="E101" s="26" t="str">
        <f t="shared" si="21"/>
        <v>x</v>
      </c>
      <c r="F101" s="13" t="str">
        <f>VLOOKUP($G101,[1]Лист1!$G$3:$BG$396,53,FALSE)</f>
        <v>32</v>
      </c>
      <c r="G101" s="16" t="s">
        <v>101</v>
      </c>
      <c r="H101" s="74"/>
      <c r="I101" s="5" t="s">
        <v>5</v>
      </c>
      <c r="J101" s="31">
        <f t="shared" si="13"/>
        <v>1387.7916666666667</v>
      </c>
      <c r="K101" s="59">
        <f t="shared" si="12"/>
        <v>666.14</v>
      </c>
      <c r="L101" s="32">
        <v>1665.35</v>
      </c>
    </row>
    <row r="102" spans="1:12" x14ac:dyDescent="0.25">
      <c r="A102" s="81"/>
      <c r="B102" s="12" t="str">
        <f>VLOOKUP($G102,[1]Лист1!$G$3:$BG$396,51,FALSE)</f>
        <v>32</v>
      </c>
      <c r="C102" s="26" t="str">
        <f t="shared" si="20"/>
        <v>x</v>
      </c>
      <c r="D102" s="26" t="str">
        <f>VLOOKUP($G102,[1]Лист1!$G$3:$BG$396,52,FALSE)</f>
        <v>32</v>
      </c>
      <c r="E102" s="26" t="str">
        <f t="shared" si="21"/>
        <v>x</v>
      </c>
      <c r="F102" s="13" t="str">
        <f>VLOOKUP($G102,[1]Лист1!$G$3:$BG$396,53,FALSE)</f>
        <v>32</v>
      </c>
      <c r="G102" s="16" t="s">
        <v>77</v>
      </c>
      <c r="H102" s="75"/>
      <c r="I102" s="5" t="s">
        <v>5</v>
      </c>
      <c r="J102" s="31">
        <f t="shared" si="13"/>
        <v>1804.95</v>
      </c>
      <c r="K102" s="59">
        <f t="shared" ref="K102:K119" si="26">L102*(1-$H$4)</f>
        <v>866.37600000000009</v>
      </c>
      <c r="L102" s="32">
        <v>2165.94</v>
      </c>
    </row>
    <row r="103" spans="1:12" ht="20.100000000000001" customHeight="1" x14ac:dyDescent="0.25">
      <c r="A103" s="80" t="s">
        <v>230</v>
      </c>
      <c r="B103" s="12" t="str">
        <f>VLOOKUP($G103,[1]Лист1!$G$3:$BG$396,51,FALSE)</f>
        <v>16</v>
      </c>
      <c r="C103" s="26" t="str">
        <f>IF(D103&lt;&gt;0,"x","")</f>
        <v>x</v>
      </c>
      <c r="D103" s="26" t="str">
        <f>VLOOKUP($G103,[1]Лист1!$G$3:$BG$396,52,FALSE)</f>
        <v>G½"ВР</v>
      </c>
      <c r="E103" s="26" t="str">
        <f>IF(F103&lt;&gt;0,"x","")</f>
        <v>x</v>
      </c>
      <c r="F103" s="13" t="str">
        <f>VLOOKUP($G103,[1]Лист1!$G$3:$BG$396,53,FALSE)</f>
        <v>16</v>
      </c>
      <c r="G103" s="16" t="s">
        <v>79</v>
      </c>
      <c r="H103" s="73"/>
      <c r="I103" s="5" t="s">
        <v>5</v>
      </c>
      <c r="J103" s="31">
        <f t="shared" si="13"/>
        <v>481.95000000000005</v>
      </c>
      <c r="K103" s="59">
        <f t="shared" si="26"/>
        <v>231.33600000000001</v>
      </c>
      <c r="L103" s="32">
        <v>578.34</v>
      </c>
    </row>
    <row r="104" spans="1:12" ht="20.100000000000001" customHeight="1" x14ac:dyDescent="0.25">
      <c r="A104" s="85"/>
      <c r="B104" s="12" t="str">
        <f>VLOOKUP($G104,[1]Лист1!$G$3:$BG$396,51,FALSE)</f>
        <v>20</v>
      </c>
      <c r="C104" s="26" t="str">
        <f>IF(D104&lt;&gt;0,"x","")</f>
        <v>x</v>
      </c>
      <c r="D104" s="26" t="str">
        <f>VLOOKUP($G104,[1]Лист1!$G$3:$BG$396,52,FALSE)</f>
        <v>G½"ВР</v>
      </c>
      <c r="E104" s="26" t="str">
        <f>IF(F104&lt;&gt;0,"x","")</f>
        <v>x</v>
      </c>
      <c r="F104" s="13" t="str">
        <f>VLOOKUP($G104,[1]Лист1!$G$3:$BG$396,53,FALSE)</f>
        <v>20</v>
      </c>
      <c r="G104" s="16" t="s">
        <v>86</v>
      </c>
      <c r="H104" s="74"/>
      <c r="I104" s="5" t="s">
        <v>5</v>
      </c>
      <c r="J104" s="31">
        <f t="shared" si="13"/>
        <v>581.17499999999995</v>
      </c>
      <c r="K104" s="59">
        <f t="shared" si="26"/>
        <v>278.964</v>
      </c>
      <c r="L104" s="32">
        <v>697.41</v>
      </c>
    </row>
    <row r="105" spans="1:12" ht="20.100000000000001" customHeight="1" x14ac:dyDescent="0.25">
      <c r="A105" s="81"/>
      <c r="B105" s="12" t="str">
        <f>VLOOKUP($G105,[1]Лист1!$G$3:$BG$396,51,FALSE)</f>
        <v>25</v>
      </c>
      <c r="C105" s="26" t="str">
        <f>IF(D105&lt;&gt;0,"x","")</f>
        <v>x</v>
      </c>
      <c r="D105" s="26" t="str">
        <f>VLOOKUP($G105,[1]Лист1!$G$3:$BG$396,52,FALSE)</f>
        <v>G½"ВР</v>
      </c>
      <c r="E105" s="26" t="str">
        <f>IF(F105&lt;&gt;0,"x","")</f>
        <v>x</v>
      </c>
      <c r="F105" s="13" t="str">
        <f>VLOOKUP($G105,[1]Лист1!$G$3:$BG$396,53,FALSE)</f>
        <v>25</v>
      </c>
      <c r="G105" s="16" t="s">
        <v>96</v>
      </c>
      <c r="H105" s="75"/>
      <c r="I105" s="5" t="s">
        <v>5</v>
      </c>
      <c r="J105" s="31">
        <f t="shared" ref="J105:J119" si="27">L105/1.2</f>
        <v>789.07500000000005</v>
      </c>
      <c r="K105" s="59">
        <f t="shared" si="26"/>
        <v>378.75600000000003</v>
      </c>
      <c r="L105" s="32">
        <v>946.89</v>
      </c>
    </row>
    <row r="106" spans="1:12" ht="46.5" customHeight="1" x14ac:dyDescent="0.25">
      <c r="A106" s="42" t="s">
        <v>250</v>
      </c>
      <c r="B106" s="12"/>
      <c r="C106" s="40"/>
      <c r="D106" s="40">
        <v>16</v>
      </c>
      <c r="E106" s="40"/>
      <c r="F106" s="13"/>
      <c r="G106" s="16" t="s">
        <v>256</v>
      </c>
      <c r="H106" s="39"/>
      <c r="I106" s="5" t="s">
        <v>5</v>
      </c>
      <c r="J106" s="31">
        <f t="shared" ref="J106" si="28">L106/1.2</f>
        <v>77.625000000000014</v>
      </c>
      <c r="K106" s="59">
        <f t="shared" si="26"/>
        <v>37.260000000000005</v>
      </c>
      <c r="L106" s="32">
        <v>93.15</v>
      </c>
    </row>
    <row r="107" spans="1:12" x14ac:dyDescent="0.25">
      <c r="A107" s="76" t="s">
        <v>196</v>
      </c>
      <c r="B107" s="12"/>
      <c r="C107" s="26"/>
      <c r="D107" s="26">
        <v>16</v>
      </c>
      <c r="E107" s="26"/>
      <c r="F107" s="13"/>
      <c r="G107" s="16" t="s">
        <v>45</v>
      </c>
      <c r="H107" s="73"/>
      <c r="I107" s="5" t="s">
        <v>5</v>
      </c>
      <c r="J107" s="31">
        <f t="shared" si="27"/>
        <v>60.750000000000007</v>
      </c>
      <c r="K107" s="59">
        <f t="shared" si="26"/>
        <v>29.160000000000004</v>
      </c>
      <c r="L107" s="32">
        <v>72.900000000000006</v>
      </c>
    </row>
    <row r="108" spans="1:12" x14ac:dyDescent="0.25">
      <c r="A108" s="76"/>
      <c r="B108" s="12"/>
      <c r="C108" s="26"/>
      <c r="D108" s="26">
        <v>20</v>
      </c>
      <c r="E108" s="26"/>
      <c r="F108" s="13"/>
      <c r="G108" s="16" t="s">
        <v>46</v>
      </c>
      <c r="H108" s="74"/>
      <c r="I108" s="5" t="s">
        <v>5</v>
      </c>
      <c r="J108" s="31">
        <f t="shared" si="27"/>
        <v>88.424999999999997</v>
      </c>
      <c r="K108" s="59">
        <f t="shared" si="26"/>
        <v>42.444000000000003</v>
      </c>
      <c r="L108" s="32">
        <v>106.11</v>
      </c>
    </row>
    <row r="109" spans="1:12" x14ac:dyDescent="0.25">
      <c r="A109" s="76"/>
      <c r="B109" s="12"/>
      <c r="C109" s="26"/>
      <c r="D109" s="26">
        <v>25</v>
      </c>
      <c r="E109" s="26"/>
      <c r="F109" s="13"/>
      <c r="G109" s="16" t="s">
        <v>47</v>
      </c>
      <c r="H109" s="74"/>
      <c r="I109" s="5" t="s">
        <v>5</v>
      </c>
      <c r="J109" s="31">
        <f t="shared" si="27"/>
        <v>167.4</v>
      </c>
      <c r="K109" s="59">
        <f t="shared" si="26"/>
        <v>80.352000000000004</v>
      </c>
      <c r="L109" s="32">
        <v>200.88</v>
      </c>
    </row>
    <row r="110" spans="1:12" x14ac:dyDescent="0.25">
      <c r="A110" s="76"/>
      <c r="B110" s="12"/>
      <c r="C110" s="26"/>
      <c r="D110" s="26">
        <v>32</v>
      </c>
      <c r="E110" s="26"/>
      <c r="F110" s="13"/>
      <c r="G110" s="16" t="s">
        <v>48</v>
      </c>
      <c r="H110" s="75"/>
      <c r="I110" s="5" t="s">
        <v>5</v>
      </c>
      <c r="J110" s="31">
        <f t="shared" si="27"/>
        <v>370.57499999999999</v>
      </c>
      <c r="K110" s="59">
        <f t="shared" si="26"/>
        <v>177.876</v>
      </c>
      <c r="L110" s="32">
        <v>444.69</v>
      </c>
    </row>
    <row r="111" spans="1:12" ht="30" customHeight="1" x14ac:dyDescent="0.25">
      <c r="A111" s="11" t="s">
        <v>187</v>
      </c>
      <c r="B111" s="12">
        <v>16</v>
      </c>
      <c r="C111" s="26" t="str">
        <f t="shared" ref="C111:C119" si="29">IF(D111&lt;&gt;0,"x","")</f>
        <v>x</v>
      </c>
      <c r="D111" s="26">
        <v>15</v>
      </c>
      <c r="E111" s="26" t="str">
        <f t="shared" ref="E111:E119" si="30">IF(F111&lt;&gt;0,"x","")</f>
        <v/>
      </c>
      <c r="F111" s="13"/>
      <c r="G111" s="16" t="s">
        <v>25</v>
      </c>
      <c r="H111" s="73"/>
      <c r="I111" s="5" t="s">
        <v>5</v>
      </c>
      <c r="J111" s="31">
        <f t="shared" si="27"/>
        <v>756.00000000000011</v>
      </c>
      <c r="K111" s="59">
        <f t="shared" si="26"/>
        <v>362.88000000000005</v>
      </c>
      <c r="L111" s="32">
        <v>907.2</v>
      </c>
    </row>
    <row r="112" spans="1:12" ht="30" customHeight="1" x14ac:dyDescent="0.25">
      <c r="A112" s="11" t="s">
        <v>187</v>
      </c>
      <c r="B112" s="12">
        <v>20</v>
      </c>
      <c r="C112" s="26" t="str">
        <f t="shared" si="29"/>
        <v>x</v>
      </c>
      <c r="D112" s="26">
        <v>15</v>
      </c>
      <c r="E112" s="26" t="str">
        <f t="shared" si="30"/>
        <v/>
      </c>
      <c r="F112" s="13"/>
      <c r="G112" s="16" t="s">
        <v>26</v>
      </c>
      <c r="H112" s="75"/>
      <c r="I112" s="5" t="s">
        <v>5</v>
      </c>
      <c r="J112" s="31">
        <f t="shared" si="27"/>
        <v>866.7</v>
      </c>
      <c r="K112" s="59">
        <f t="shared" si="26"/>
        <v>416.01600000000002</v>
      </c>
      <c r="L112" s="32">
        <v>1040.04</v>
      </c>
    </row>
    <row r="113" spans="1:12" x14ac:dyDescent="0.25">
      <c r="A113" s="11" t="s">
        <v>188</v>
      </c>
      <c r="B113" s="12" t="str">
        <f>VLOOKUP($G113,[1]Лист1!$Y$3:$BG$18,33,FALSE)</f>
        <v>16</v>
      </c>
      <c r="C113" s="26" t="str">
        <f t="shared" si="29"/>
        <v>x</v>
      </c>
      <c r="D113" s="26">
        <v>15</v>
      </c>
      <c r="E113" s="26" t="str">
        <f t="shared" si="30"/>
        <v>x</v>
      </c>
      <c r="F113" s="13" t="str">
        <f>VLOOKUP($G113,[1]Лист1!$Y$3:$BG$18,34,FALSE)</f>
        <v>16</v>
      </c>
      <c r="G113" s="16" t="s">
        <v>27</v>
      </c>
      <c r="H113" s="73"/>
      <c r="I113" s="5" t="s">
        <v>5</v>
      </c>
      <c r="J113" s="31">
        <f t="shared" si="27"/>
        <v>684.45</v>
      </c>
      <c r="K113" s="59">
        <f t="shared" si="26"/>
        <v>328.53600000000006</v>
      </c>
      <c r="L113" s="32">
        <v>821.34</v>
      </c>
    </row>
    <row r="114" spans="1:12" x14ac:dyDescent="0.25">
      <c r="A114" s="11" t="s">
        <v>188</v>
      </c>
      <c r="B114" s="12" t="str">
        <f>VLOOKUP($G114,[1]Лист1!$Y$3:$BG$18,33,FALSE)</f>
        <v>16</v>
      </c>
      <c r="C114" s="26" t="str">
        <f t="shared" si="29"/>
        <v>x</v>
      </c>
      <c r="D114" s="26">
        <v>15</v>
      </c>
      <c r="E114" s="26" t="str">
        <f t="shared" si="30"/>
        <v>x</v>
      </c>
      <c r="F114" s="13" t="str">
        <f>VLOOKUP($G114,[1]Лист1!$Y$3:$BG$18,34,FALSE)</f>
        <v>20</v>
      </c>
      <c r="G114" s="16" t="s">
        <v>28</v>
      </c>
      <c r="H114" s="74"/>
      <c r="I114" s="5" t="s">
        <v>5</v>
      </c>
      <c r="J114" s="31">
        <f t="shared" si="27"/>
        <v>1101.6000000000001</v>
      </c>
      <c r="K114" s="59">
        <f t="shared" si="26"/>
        <v>528.76800000000003</v>
      </c>
      <c r="L114" s="32">
        <v>1321.92</v>
      </c>
    </row>
    <row r="115" spans="1:12" x14ac:dyDescent="0.25">
      <c r="A115" s="11" t="s">
        <v>188</v>
      </c>
      <c r="B115" s="12" t="str">
        <f>VLOOKUP($G115,[1]Лист1!$Y$3:$BG$18,33,FALSE)</f>
        <v>20</v>
      </c>
      <c r="C115" s="26" t="str">
        <f t="shared" si="29"/>
        <v>x</v>
      </c>
      <c r="D115" s="26">
        <v>15</v>
      </c>
      <c r="E115" s="26" t="str">
        <f t="shared" si="30"/>
        <v>x</v>
      </c>
      <c r="F115" s="13" t="str">
        <f>VLOOKUP($G115,[1]Лист1!$Y$3:$BG$18,34,FALSE)</f>
        <v>16</v>
      </c>
      <c r="G115" s="16" t="s">
        <v>29</v>
      </c>
      <c r="H115" s="74"/>
      <c r="I115" s="5" t="s">
        <v>5</v>
      </c>
      <c r="J115" s="31">
        <f t="shared" si="27"/>
        <v>1101.6000000000001</v>
      </c>
      <c r="K115" s="59">
        <f t="shared" si="26"/>
        <v>528.76800000000003</v>
      </c>
      <c r="L115" s="32">
        <v>1321.92</v>
      </c>
    </row>
    <row r="116" spans="1:12" x14ac:dyDescent="0.25">
      <c r="A116" s="11" t="s">
        <v>188</v>
      </c>
      <c r="B116" s="12" t="str">
        <f>VLOOKUP($G116,[1]Лист1!$Y$3:$BG$18,33,FALSE)</f>
        <v>20</v>
      </c>
      <c r="C116" s="26" t="str">
        <f t="shared" si="29"/>
        <v>x</v>
      </c>
      <c r="D116" s="26">
        <v>15</v>
      </c>
      <c r="E116" s="26" t="str">
        <f t="shared" si="30"/>
        <v>x</v>
      </c>
      <c r="F116" s="13" t="str">
        <f>VLOOKUP($G116,[1]Лист1!$Y$3:$BG$18,34,FALSE)</f>
        <v>20</v>
      </c>
      <c r="G116" s="16" t="s">
        <v>30</v>
      </c>
      <c r="H116" s="74"/>
      <c r="I116" s="5" t="s">
        <v>5</v>
      </c>
      <c r="J116" s="31">
        <f t="shared" si="27"/>
        <v>1190.7</v>
      </c>
      <c r="K116" s="59">
        <f t="shared" si="26"/>
        <v>571.53599999999994</v>
      </c>
      <c r="L116" s="32">
        <v>1428.84</v>
      </c>
    </row>
    <row r="117" spans="1:12" x14ac:dyDescent="0.25">
      <c r="A117" s="11" t="s">
        <v>188</v>
      </c>
      <c r="B117" s="12" t="str">
        <f>VLOOKUP($G117,[1]Лист1!$Y$3:$BG$18,33,FALSE)</f>
        <v>20</v>
      </c>
      <c r="C117" s="26" t="str">
        <f t="shared" si="29"/>
        <v>x</v>
      </c>
      <c r="D117" s="26">
        <v>15</v>
      </c>
      <c r="E117" s="26" t="str">
        <f t="shared" si="30"/>
        <v>x</v>
      </c>
      <c r="F117" s="13" t="str">
        <f>VLOOKUP($G117,[1]Лист1!$Y$3:$BG$18,34,FALSE)</f>
        <v>25</v>
      </c>
      <c r="G117" s="16" t="s">
        <v>31</v>
      </c>
      <c r="H117" s="74"/>
      <c r="I117" s="5" t="s">
        <v>5</v>
      </c>
      <c r="J117" s="31">
        <f t="shared" si="27"/>
        <v>1417.5</v>
      </c>
      <c r="K117" s="59">
        <f t="shared" si="26"/>
        <v>680.40000000000009</v>
      </c>
      <c r="L117" s="32">
        <v>1701</v>
      </c>
    </row>
    <row r="118" spans="1:12" x14ac:dyDescent="0.25">
      <c r="A118" s="11" t="s">
        <v>188</v>
      </c>
      <c r="B118" s="12" t="str">
        <f>VLOOKUP($G118,[1]Лист1!$Y$3:$BG$18,33,FALSE)</f>
        <v>25</v>
      </c>
      <c r="C118" s="26" t="str">
        <f t="shared" si="29"/>
        <v>x</v>
      </c>
      <c r="D118" s="26">
        <v>15</v>
      </c>
      <c r="E118" s="26" t="str">
        <f t="shared" si="30"/>
        <v>x</v>
      </c>
      <c r="F118" s="13" t="str">
        <f>VLOOKUP($G118,[1]Лист1!$Y$3:$BG$18,34,FALSE)</f>
        <v>20</v>
      </c>
      <c r="G118" s="16" t="s">
        <v>32</v>
      </c>
      <c r="H118" s="74"/>
      <c r="I118" s="5" t="s">
        <v>5</v>
      </c>
      <c r="J118" s="31">
        <f t="shared" si="27"/>
        <v>1417.5</v>
      </c>
      <c r="K118" s="59">
        <f t="shared" si="26"/>
        <v>680.40000000000009</v>
      </c>
      <c r="L118" s="32">
        <v>1701</v>
      </c>
    </row>
    <row r="119" spans="1:12" x14ac:dyDescent="0.25">
      <c r="A119" s="11" t="s">
        <v>188</v>
      </c>
      <c r="B119" s="12" t="str">
        <f>VLOOKUP($G119,[1]Лист1!$Y$3:$BG$18,33,FALSE)</f>
        <v>25</v>
      </c>
      <c r="C119" s="26" t="str">
        <f t="shared" si="29"/>
        <v>x</v>
      </c>
      <c r="D119" s="26">
        <v>15</v>
      </c>
      <c r="E119" s="26" t="str">
        <f t="shared" si="30"/>
        <v>x</v>
      </c>
      <c r="F119" s="13" t="str">
        <f>VLOOKUP($G119,[1]Лист1!$Y$3:$BG$18,34,FALSE)</f>
        <v>25</v>
      </c>
      <c r="G119" s="16" t="s">
        <v>33</v>
      </c>
      <c r="H119" s="75"/>
      <c r="I119" s="5" t="s">
        <v>5</v>
      </c>
      <c r="J119" s="31">
        <f t="shared" si="27"/>
        <v>1522.8</v>
      </c>
      <c r="K119" s="59">
        <f t="shared" si="26"/>
        <v>730.94399999999996</v>
      </c>
      <c r="L119" s="32">
        <v>1827.36</v>
      </c>
    </row>
    <row r="120" spans="1:12" s="10" customFormat="1" x14ac:dyDescent="0.25">
      <c r="A120" s="6"/>
      <c r="B120" s="7"/>
      <c r="C120" s="22" t="str">
        <f>IF(D120&lt;&gt;0,"x","")</f>
        <v/>
      </c>
      <c r="D120" s="22"/>
      <c r="E120" s="22" t="str">
        <f>IF(F120&lt;&gt;0,"x","")</f>
        <v/>
      </c>
      <c r="F120" s="8"/>
      <c r="G120" s="22"/>
      <c r="H120" s="9"/>
      <c r="I120" s="9"/>
      <c r="J120" s="33" t="str">
        <f t="shared" ref="J120" si="31">IF($L120&lt;&gt;0,ROUND(L120/1.2,2),"")</f>
        <v/>
      </c>
      <c r="K120" s="33"/>
      <c r="L120" s="34"/>
    </row>
    <row r="121" spans="1:12" x14ac:dyDescent="0.25">
      <c r="A121" s="67" t="s">
        <v>201</v>
      </c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9"/>
    </row>
    <row r="122" spans="1:12" x14ac:dyDescent="0.25">
      <c r="A122" s="76" t="s">
        <v>206</v>
      </c>
      <c r="B122" s="12">
        <f>VLOOKUP($G122,[1]Лист1!$K$3:$BG$396,47,FALSE)</f>
        <v>16</v>
      </c>
      <c r="C122" s="26" t="str">
        <f t="shared" ref="C122:C132" si="32">IF(D122&lt;&gt;0,"x","")</f>
        <v>x</v>
      </c>
      <c r="D122" s="26" t="str">
        <f>VLOOKUP($G122,[1]Лист1!$K$3:$BG$396,48,FALSE)</f>
        <v>G½"</v>
      </c>
      <c r="E122" s="26" t="str">
        <f t="shared" ref="E122:E132" si="33">IF(F122&lt;&gt;0,"x","")</f>
        <v/>
      </c>
      <c r="F122" s="13"/>
      <c r="G122" s="16" t="s">
        <v>115</v>
      </c>
      <c r="H122" s="73"/>
      <c r="I122" s="5" t="s">
        <v>5</v>
      </c>
      <c r="J122" s="31">
        <f>L122/1.2</f>
        <v>314.55</v>
      </c>
      <c r="K122" s="59">
        <f t="shared" ref="K122:K131" si="34">L122*(1-$H$4)</f>
        <v>150.98400000000001</v>
      </c>
      <c r="L122" s="32">
        <v>377.46</v>
      </c>
    </row>
    <row r="123" spans="1:12" x14ac:dyDescent="0.25">
      <c r="A123" s="76"/>
      <c r="B123" s="12" t="str">
        <f>VLOOKUP($G123,[1]Лист1!$K$3:$BG$396,47,FALSE)</f>
        <v>20</v>
      </c>
      <c r="C123" s="26" t="str">
        <f t="shared" si="32"/>
        <v>x</v>
      </c>
      <c r="D123" s="26" t="str">
        <f>VLOOKUP($G123,[1]Лист1!$K$3:$BG$396,48,FALSE)</f>
        <v>G½"</v>
      </c>
      <c r="E123" s="26" t="str">
        <f t="shared" si="33"/>
        <v/>
      </c>
      <c r="F123" s="13"/>
      <c r="G123" s="16" t="s">
        <v>116</v>
      </c>
      <c r="H123" s="74"/>
      <c r="I123" s="5" t="s">
        <v>5</v>
      </c>
      <c r="J123" s="31">
        <f t="shared" ref="J123:J131" si="35">L123/1.2</f>
        <v>475.20000000000005</v>
      </c>
      <c r="K123" s="59">
        <f t="shared" si="34"/>
        <v>228.096</v>
      </c>
      <c r="L123" s="32">
        <v>570.24</v>
      </c>
    </row>
    <row r="124" spans="1:12" x14ac:dyDescent="0.25">
      <c r="A124" s="76"/>
      <c r="B124" s="12" t="str">
        <f>VLOOKUP($G124,[1]Лист1!$K$3:$BG$396,47,FALSE)</f>
        <v>20</v>
      </c>
      <c r="C124" s="26" t="str">
        <f t="shared" si="32"/>
        <v>x</v>
      </c>
      <c r="D124" s="26" t="str">
        <f>VLOOKUP($G124,[1]Лист1!$K$3:$BG$396,48,FALSE)</f>
        <v>G¾"</v>
      </c>
      <c r="E124" s="26" t="str">
        <f t="shared" si="33"/>
        <v/>
      </c>
      <c r="F124" s="13"/>
      <c r="G124" s="16" t="s">
        <v>117</v>
      </c>
      <c r="H124" s="75"/>
      <c r="I124" s="5" t="s">
        <v>5</v>
      </c>
      <c r="J124" s="31">
        <f t="shared" si="35"/>
        <v>517.72500000000002</v>
      </c>
      <c r="K124" s="59">
        <f t="shared" si="34"/>
        <v>248.50800000000001</v>
      </c>
      <c r="L124" s="32">
        <v>621.27</v>
      </c>
    </row>
    <row r="125" spans="1:12" x14ac:dyDescent="0.25">
      <c r="A125" s="76" t="s">
        <v>209</v>
      </c>
      <c r="B125" s="12">
        <f>VLOOKUP($G125,[1]Лист1!$T$3:$BG$396,38,FALSE)</f>
        <v>16</v>
      </c>
      <c r="C125" s="26" t="str">
        <f t="shared" si="32"/>
        <v>x</v>
      </c>
      <c r="D125" s="26" t="str">
        <f>VLOOKUP($G125,[1]Лист1!$T$3:$BG$396,39,FALSE)</f>
        <v>G½"</v>
      </c>
      <c r="E125" s="26" t="str">
        <f t="shared" si="33"/>
        <v/>
      </c>
      <c r="F125" s="13"/>
      <c r="G125" s="16" t="s">
        <v>111</v>
      </c>
      <c r="H125" s="73"/>
      <c r="I125" s="5" t="s">
        <v>5</v>
      </c>
      <c r="J125" s="31">
        <f t="shared" si="35"/>
        <v>313.2</v>
      </c>
      <c r="K125" s="59">
        <f t="shared" si="34"/>
        <v>150.33599999999998</v>
      </c>
      <c r="L125" s="32">
        <v>375.84</v>
      </c>
    </row>
    <row r="126" spans="1:12" x14ac:dyDescent="0.25">
      <c r="A126" s="76"/>
      <c r="B126" s="12" t="str">
        <f>VLOOKUP($G126,[1]Лист1!$T$3:$BG$396,38,FALSE)</f>
        <v>16</v>
      </c>
      <c r="C126" s="26" t="str">
        <f t="shared" si="32"/>
        <v>x</v>
      </c>
      <c r="D126" s="26" t="str">
        <f>VLOOKUP($G126,[1]Лист1!$T$3:$BG$396,39,FALSE)</f>
        <v>G¾"</v>
      </c>
      <c r="E126" s="26" t="str">
        <f t="shared" si="33"/>
        <v/>
      </c>
      <c r="F126" s="13"/>
      <c r="G126" s="16" t="s">
        <v>112</v>
      </c>
      <c r="H126" s="74"/>
      <c r="I126" s="5" t="s">
        <v>5</v>
      </c>
      <c r="J126" s="31">
        <f t="shared" si="35"/>
        <v>377.32500000000005</v>
      </c>
      <c r="K126" s="59">
        <f t="shared" si="34"/>
        <v>181.11600000000001</v>
      </c>
      <c r="L126" s="32">
        <v>452.79</v>
      </c>
    </row>
    <row r="127" spans="1:12" x14ac:dyDescent="0.25">
      <c r="A127" s="76"/>
      <c r="B127" s="12" t="str">
        <f>VLOOKUP($G127,[1]Лист1!$T$3:$BG$396,38,FALSE)</f>
        <v>20</v>
      </c>
      <c r="C127" s="26" t="str">
        <f t="shared" si="32"/>
        <v>x</v>
      </c>
      <c r="D127" s="26" t="str">
        <f>VLOOKUP($G127,[1]Лист1!$T$3:$BG$396,39,FALSE)</f>
        <v>G½"</v>
      </c>
      <c r="E127" s="26" t="str">
        <f t="shared" si="33"/>
        <v/>
      </c>
      <c r="F127" s="13"/>
      <c r="G127" s="16" t="s">
        <v>113</v>
      </c>
      <c r="H127" s="74"/>
      <c r="I127" s="5" t="s">
        <v>5</v>
      </c>
      <c r="J127" s="31">
        <f t="shared" si="35"/>
        <v>492.75</v>
      </c>
      <c r="K127" s="59">
        <f t="shared" si="34"/>
        <v>236.51999999999998</v>
      </c>
      <c r="L127" s="32">
        <v>591.29999999999995</v>
      </c>
    </row>
    <row r="128" spans="1:12" x14ac:dyDescent="0.25">
      <c r="A128" s="76"/>
      <c r="B128" s="12" t="str">
        <f>VLOOKUP($G128,[1]Лист1!$T$3:$BG$396,38,FALSE)</f>
        <v>20</v>
      </c>
      <c r="C128" s="26" t="str">
        <f t="shared" si="32"/>
        <v>x</v>
      </c>
      <c r="D128" s="26" t="str">
        <f>VLOOKUP($G128,[1]Лист1!$T$3:$BG$396,39,FALSE)</f>
        <v>G¾"</v>
      </c>
      <c r="E128" s="26" t="str">
        <f t="shared" si="33"/>
        <v/>
      </c>
      <c r="F128" s="13"/>
      <c r="G128" s="16" t="s">
        <v>114</v>
      </c>
      <c r="H128" s="75"/>
      <c r="I128" s="5" t="s">
        <v>5</v>
      </c>
      <c r="J128" s="31">
        <f t="shared" si="35"/>
        <v>503.55</v>
      </c>
      <c r="K128" s="59">
        <f t="shared" si="34"/>
        <v>241.70400000000001</v>
      </c>
      <c r="L128" s="32">
        <v>604.26</v>
      </c>
    </row>
    <row r="129" spans="1:12" ht="20.100000000000001" customHeight="1" x14ac:dyDescent="0.25">
      <c r="A129" s="76" t="s">
        <v>189</v>
      </c>
      <c r="B129" s="12">
        <v>16</v>
      </c>
      <c r="C129" s="26" t="str">
        <f t="shared" si="32"/>
        <v>x</v>
      </c>
      <c r="D129" s="26">
        <v>2.2000000000000002</v>
      </c>
      <c r="E129" s="26" t="str">
        <f t="shared" si="33"/>
        <v/>
      </c>
      <c r="F129" s="13"/>
      <c r="G129" s="16" t="s">
        <v>34</v>
      </c>
      <c r="H129" s="73"/>
      <c r="I129" s="5" t="s">
        <v>5</v>
      </c>
      <c r="J129" s="31">
        <f t="shared" si="35"/>
        <v>294.97500000000002</v>
      </c>
      <c r="K129" s="59">
        <f t="shared" si="34"/>
        <v>141.58800000000002</v>
      </c>
      <c r="L129" s="32">
        <v>353.97</v>
      </c>
    </row>
    <row r="130" spans="1:12" ht="20.100000000000001" customHeight="1" x14ac:dyDescent="0.25">
      <c r="A130" s="76"/>
      <c r="B130" s="12">
        <v>20</v>
      </c>
      <c r="C130" s="26" t="str">
        <f t="shared" si="32"/>
        <v>x</v>
      </c>
      <c r="D130" s="26">
        <v>2.8</v>
      </c>
      <c r="E130" s="26" t="str">
        <f t="shared" si="33"/>
        <v/>
      </c>
      <c r="F130" s="13"/>
      <c r="G130" s="16" t="s">
        <v>35</v>
      </c>
      <c r="H130" s="75"/>
      <c r="I130" s="5" t="s">
        <v>5</v>
      </c>
      <c r="J130" s="31">
        <f t="shared" si="35"/>
        <v>344.92500000000001</v>
      </c>
      <c r="K130" s="59">
        <f t="shared" si="34"/>
        <v>165.56400000000002</v>
      </c>
      <c r="L130" s="32">
        <v>413.91</v>
      </c>
    </row>
    <row r="131" spans="1:12" ht="39.950000000000003" customHeight="1" x14ac:dyDescent="0.25">
      <c r="A131" s="11" t="s">
        <v>190</v>
      </c>
      <c r="B131" s="12" t="s">
        <v>191</v>
      </c>
      <c r="C131" s="26" t="str">
        <f t="shared" si="32"/>
        <v/>
      </c>
      <c r="D131" s="26"/>
      <c r="E131" s="26" t="str">
        <f t="shared" si="33"/>
        <v/>
      </c>
      <c r="F131" s="13"/>
      <c r="G131" s="16" t="s">
        <v>36</v>
      </c>
      <c r="H131" s="5"/>
      <c r="I131" s="5" t="s">
        <v>5</v>
      </c>
      <c r="J131" s="31">
        <f t="shared" si="35"/>
        <v>236.92500000000001</v>
      </c>
      <c r="K131" s="59">
        <f t="shared" si="34"/>
        <v>113.724</v>
      </c>
      <c r="L131" s="32">
        <v>284.31</v>
      </c>
    </row>
    <row r="132" spans="1:12" s="10" customFormat="1" x14ac:dyDescent="0.25">
      <c r="A132" s="6"/>
      <c r="B132" s="7"/>
      <c r="C132" s="22" t="str">
        <f t="shared" si="32"/>
        <v/>
      </c>
      <c r="D132" s="22"/>
      <c r="E132" s="22" t="str">
        <f t="shared" si="33"/>
        <v/>
      </c>
      <c r="F132" s="8"/>
      <c r="G132" s="22"/>
      <c r="H132" s="9"/>
      <c r="I132" s="9"/>
      <c r="J132" s="33" t="str">
        <f t="shared" ref="J132:J190" si="36">IF($L132&lt;&gt;0,ROUND(L132/1.2,2),"")</f>
        <v/>
      </c>
      <c r="K132" s="33"/>
      <c r="L132" s="34"/>
    </row>
    <row r="133" spans="1:12" x14ac:dyDescent="0.25">
      <c r="A133" s="67" t="s">
        <v>210</v>
      </c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9"/>
    </row>
    <row r="134" spans="1:12" x14ac:dyDescent="0.25">
      <c r="A134" s="76" t="s">
        <v>195</v>
      </c>
      <c r="B134" s="12" t="str">
        <f>VLOOKUP($G134,[1]Лист1!$I$3:$BG$396,49,FALSE)</f>
        <v>16</v>
      </c>
      <c r="C134" s="26" t="str">
        <f t="shared" ref="C134:C152" si="37">IF(D134&lt;&gt;0,"x","")</f>
        <v>x</v>
      </c>
      <c r="D134" s="26" t="str">
        <f>VLOOKUP($G134,[1]Лист1!$I$3:$BG$396,50,FALSE)</f>
        <v>16</v>
      </c>
      <c r="E134" s="26" t="str">
        <f t="shared" ref="E134:E152" si="38">IF(F134&lt;&gt;0,"x","")</f>
        <v/>
      </c>
      <c r="F134" s="13"/>
      <c r="G134" s="16" t="s">
        <v>121</v>
      </c>
      <c r="H134" s="73"/>
      <c r="I134" s="5" t="s">
        <v>5</v>
      </c>
      <c r="J134" s="31">
        <f>L134/1.2</f>
        <v>137.70000000000002</v>
      </c>
      <c r="K134" s="59">
        <f t="shared" ref="K134:K182" si="39">L134*(1-$H$4)</f>
        <v>66.096000000000004</v>
      </c>
      <c r="L134" s="32">
        <v>165.24</v>
      </c>
    </row>
    <row r="135" spans="1:12" x14ac:dyDescent="0.25">
      <c r="A135" s="76"/>
      <c r="B135" s="12" t="str">
        <f>VLOOKUP($G135,[1]Лист1!$I$3:$BG$396,49,FALSE)</f>
        <v>16</v>
      </c>
      <c r="C135" s="26" t="str">
        <f t="shared" si="37"/>
        <v>x</v>
      </c>
      <c r="D135" s="26" t="str">
        <f>VLOOKUP($G135,[1]Лист1!$I$3:$BG$396,50,FALSE)</f>
        <v>20</v>
      </c>
      <c r="E135" s="26" t="str">
        <f t="shared" si="38"/>
        <v/>
      </c>
      <c r="F135" s="13"/>
      <c r="G135" s="16" t="s">
        <v>118</v>
      </c>
      <c r="H135" s="74"/>
      <c r="I135" s="5" t="s">
        <v>5</v>
      </c>
      <c r="J135" s="31">
        <f t="shared" ref="J135:J182" si="40">L135/1.2</f>
        <v>206.55</v>
      </c>
      <c r="K135" s="59">
        <f t="shared" si="39"/>
        <v>99.144000000000005</v>
      </c>
      <c r="L135" s="32">
        <v>247.86</v>
      </c>
    </row>
    <row r="136" spans="1:12" x14ac:dyDescent="0.25">
      <c r="A136" s="76"/>
      <c r="B136" s="12" t="str">
        <f>VLOOKUP($G136,[1]Лист1!$I$3:$BG$396,49,FALSE)</f>
        <v>16</v>
      </c>
      <c r="C136" s="26" t="str">
        <f t="shared" si="37"/>
        <v>x</v>
      </c>
      <c r="D136" s="26" t="str">
        <f>VLOOKUP($G136,[1]Лист1!$I$3:$BG$396,50,FALSE)</f>
        <v>25</v>
      </c>
      <c r="E136" s="26" t="str">
        <f t="shared" si="38"/>
        <v/>
      </c>
      <c r="F136" s="13"/>
      <c r="G136" s="16" t="s">
        <v>119</v>
      </c>
      <c r="H136" s="74"/>
      <c r="I136" s="5" t="s">
        <v>5</v>
      </c>
      <c r="J136" s="31">
        <f t="shared" si="40"/>
        <v>302.40000000000003</v>
      </c>
      <c r="K136" s="59">
        <f t="shared" si="39"/>
        <v>145.15200000000002</v>
      </c>
      <c r="L136" s="32">
        <v>362.88</v>
      </c>
    </row>
    <row r="137" spans="1:12" x14ac:dyDescent="0.25">
      <c r="A137" s="76"/>
      <c r="B137" s="12" t="str">
        <f>VLOOKUP($G137,[1]Лист1!$I$3:$BG$396,49,FALSE)</f>
        <v>20</v>
      </c>
      <c r="C137" s="26" t="str">
        <f t="shared" si="37"/>
        <v>x</v>
      </c>
      <c r="D137" s="26" t="str">
        <f>VLOOKUP($G137,[1]Лист1!$I$3:$BG$396,50,FALSE)</f>
        <v>20</v>
      </c>
      <c r="E137" s="26" t="str">
        <f t="shared" si="38"/>
        <v/>
      </c>
      <c r="F137" s="13"/>
      <c r="G137" s="16" t="s">
        <v>122</v>
      </c>
      <c r="H137" s="74"/>
      <c r="I137" s="5" t="s">
        <v>5</v>
      </c>
      <c r="J137" s="31">
        <f t="shared" si="40"/>
        <v>258.52500000000003</v>
      </c>
      <c r="K137" s="59">
        <f t="shared" si="39"/>
        <v>124.09200000000001</v>
      </c>
      <c r="L137" s="32">
        <v>310.23</v>
      </c>
    </row>
    <row r="138" spans="1:12" x14ac:dyDescent="0.25">
      <c r="A138" s="76"/>
      <c r="B138" s="12" t="str">
        <f>VLOOKUP($G138,[1]Лист1!$I$3:$BG$396,49,FALSE)</f>
        <v>20</v>
      </c>
      <c r="C138" s="26" t="str">
        <f t="shared" si="37"/>
        <v>x</v>
      </c>
      <c r="D138" s="26" t="str">
        <f>VLOOKUP($G138,[1]Лист1!$I$3:$BG$396,50,FALSE)</f>
        <v>25</v>
      </c>
      <c r="E138" s="26" t="str">
        <f t="shared" si="38"/>
        <v/>
      </c>
      <c r="F138" s="13"/>
      <c r="G138" s="16" t="s">
        <v>120</v>
      </c>
      <c r="H138" s="74"/>
      <c r="I138" s="5" t="s">
        <v>5</v>
      </c>
      <c r="J138" s="31">
        <f t="shared" si="40"/>
        <v>332.77499999999998</v>
      </c>
      <c r="K138" s="59">
        <f t="shared" si="39"/>
        <v>159.732</v>
      </c>
      <c r="L138" s="32">
        <v>399.33</v>
      </c>
    </row>
    <row r="139" spans="1:12" x14ac:dyDescent="0.25">
      <c r="A139" s="76"/>
      <c r="B139" s="12" t="str">
        <f>VLOOKUP($G139,[1]Лист1!$I$3:$BG$396,49,FALSE)</f>
        <v>25</v>
      </c>
      <c r="C139" s="26" t="str">
        <f t="shared" si="37"/>
        <v>x</v>
      </c>
      <c r="D139" s="26" t="str">
        <f>VLOOKUP($G139,[1]Лист1!$I$3:$BG$396,50,FALSE)</f>
        <v>25</v>
      </c>
      <c r="E139" s="26" t="str">
        <f t="shared" si="38"/>
        <v/>
      </c>
      <c r="F139" s="13"/>
      <c r="G139" s="16" t="s">
        <v>123</v>
      </c>
      <c r="H139" s="75"/>
      <c r="I139" s="5" t="s">
        <v>5</v>
      </c>
      <c r="J139" s="31">
        <f t="shared" si="40"/>
        <v>367.2</v>
      </c>
      <c r="K139" s="59">
        <f t="shared" si="39"/>
        <v>176.256</v>
      </c>
      <c r="L139" s="32">
        <v>440.64</v>
      </c>
    </row>
    <row r="140" spans="1:12" x14ac:dyDescent="0.25">
      <c r="A140" s="76" t="s">
        <v>206</v>
      </c>
      <c r="B140" s="12">
        <f>VLOOKUP($G140,[1]Лист1!$I$20:$BG$31,49,FALSE)</f>
        <v>16</v>
      </c>
      <c r="C140" s="26" t="str">
        <f t="shared" si="37"/>
        <v>x</v>
      </c>
      <c r="D140" s="26" t="str">
        <f>VLOOKUP($G140,[1]Лист1!$I$20:$BG$31,50,FALSE)</f>
        <v>G½"</v>
      </c>
      <c r="E140" s="26" t="str">
        <f t="shared" si="38"/>
        <v/>
      </c>
      <c r="F140" s="13"/>
      <c r="G140" s="16" t="s">
        <v>138</v>
      </c>
      <c r="H140" s="73"/>
      <c r="I140" s="5" t="s">
        <v>5</v>
      </c>
      <c r="J140" s="31">
        <f t="shared" si="40"/>
        <v>174.15</v>
      </c>
      <c r="K140" s="59">
        <f t="shared" si="39"/>
        <v>83.591999999999999</v>
      </c>
      <c r="L140" s="32">
        <v>208.98</v>
      </c>
    </row>
    <row r="141" spans="1:12" x14ac:dyDescent="0.25">
      <c r="A141" s="76"/>
      <c r="B141" s="12" t="str">
        <f>VLOOKUP($G141,[1]Лист1!$I$20:$BG$31,49,FALSE)</f>
        <v>16</v>
      </c>
      <c r="C141" s="26" t="str">
        <f t="shared" si="37"/>
        <v>x</v>
      </c>
      <c r="D141" s="26" t="str">
        <f>VLOOKUP($G141,[1]Лист1!$I$20:$BG$31,50,FALSE)</f>
        <v>G¾"</v>
      </c>
      <c r="E141" s="26" t="str">
        <f t="shared" si="38"/>
        <v/>
      </c>
      <c r="F141" s="13"/>
      <c r="G141" s="16" t="s">
        <v>139</v>
      </c>
      <c r="H141" s="74"/>
      <c r="I141" s="5" t="s">
        <v>5</v>
      </c>
      <c r="J141" s="31">
        <f t="shared" si="40"/>
        <v>269.32499999999999</v>
      </c>
      <c r="K141" s="59">
        <f t="shared" si="39"/>
        <v>129.27600000000001</v>
      </c>
      <c r="L141" s="32">
        <v>323.19</v>
      </c>
    </row>
    <row r="142" spans="1:12" x14ac:dyDescent="0.25">
      <c r="A142" s="76"/>
      <c r="B142" s="12" t="str">
        <f>VLOOKUP($G142,[1]Лист1!$I$20:$BG$31,49,FALSE)</f>
        <v>20</v>
      </c>
      <c r="C142" s="26" t="str">
        <f t="shared" si="37"/>
        <v>x</v>
      </c>
      <c r="D142" s="26" t="str">
        <f>VLOOKUP($G142,[1]Лист1!$I$20:$BG$31,50,FALSE)</f>
        <v>G½"</v>
      </c>
      <c r="E142" s="26" t="str">
        <f t="shared" si="38"/>
        <v/>
      </c>
      <c r="F142" s="13"/>
      <c r="G142" s="16" t="s">
        <v>140</v>
      </c>
      <c r="H142" s="74"/>
      <c r="I142" s="5" t="s">
        <v>5</v>
      </c>
      <c r="J142" s="31">
        <f t="shared" si="40"/>
        <v>226.12500000000003</v>
      </c>
      <c r="K142" s="59">
        <f t="shared" si="39"/>
        <v>108.54000000000002</v>
      </c>
      <c r="L142" s="32">
        <v>271.35000000000002</v>
      </c>
    </row>
    <row r="143" spans="1:12" x14ac:dyDescent="0.25">
      <c r="A143" s="76"/>
      <c r="B143" s="12" t="str">
        <f>VLOOKUP($G143,[1]Лист1!$I$20:$BG$31,49,FALSE)</f>
        <v>20</v>
      </c>
      <c r="C143" s="26" t="str">
        <f t="shared" si="37"/>
        <v>x</v>
      </c>
      <c r="D143" s="26" t="str">
        <f>VLOOKUP($G143,[1]Лист1!$I$20:$BG$31,50,FALSE)</f>
        <v>G¾"</v>
      </c>
      <c r="E143" s="26" t="str">
        <f t="shared" si="38"/>
        <v/>
      </c>
      <c r="F143" s="13"/>
      <c r="G143" s="16" t="s">
        <v>141</v>
      </c>
      <c r="H143" s="74"/>
      <c r="I143" s="5" t="s">
        <v>5</v>
      </c>
      <c r="J143" s="31">
        <f t="shared" si="40"/>
        <v>303.07499999999999</v>
      </c>
      <c r="K143" s="59">
        <f t="shared" si="39"/>
        <v>145.476</v>
      </c>
      <c r="L143" s="32">
        <v>363.69</v>
      </c>
    </row>
    <row r="144" spans="1:12" x14ac:dyDescent="0.25">
      <c r="A144" s="76"/>
      <c r="B144" s="12" t="str">
        <f>VLOOKUP($G144,[1]Лист1!$I$20:$BG$31,49,FALSE)</f>
        <v>25</v>
      </c>
      <c r="C144" s="26" t="str">
        <f t="shared" si="37"/>
        <v>x</v>
      </c>
      <c r="D144" s="26" t="str">
        <f>VLOOKUP($G144,[1]Лист1!$I$20:$BG$31,50,FALSE)</f>
        <v>G¾"</v>
      </c>
      <c r="E144" s="26" t="str">
        <f t="shared" si="38"/>
        <v/>
      </c>
      <c r="F144" s="13"/>
      <c r="G144" s="16" t="s">
        <v>143</v>
      </c>
      <c r="H144" s="74"/>
      <c r="I144" s="5" t="s">
        <v>5</v>
      </c>
      <c r="J144" s="31">
        <f t="shared" si="40"/>
        <v>353.7</v>
      </c>
      <c r="K144" s="59">
        <f t="shared" si="39"/>
        <v>169.77600000000001</v>
      </c>
      <c r="L144" s="32">
        <v>424.44</v>
      </c>
    </row>
    <row r="145" spans="1:12" x14ac:dyDescent="0.25">
      <c r="A145" s="76"/>
      <c r="B145" s="12" t="str">
        <f>VLOOKUP($G145,[1]Лист1!$I$20:$BG$31,49,FALSE)</f>
        <v>25</v>
      </c>
      <c r="C145" s="26" t="str">
        <f t="shared" si="37"/>
        <v>x</v>
      </c>
      <c r="D145" s="26" t="str">
        <f>VLOOKUP($G145,[1]Лист1!$I$20:$BG$31,50,FALSE)</f>
        <v>G1"</v>
      </c>
      <c r="E145" s="26" t="str">
        <f t="shared" si="38"/>
        <v/>
      </c>
      <c r="F145" s="13"/>
      <c r="G145" s="16" t="s">
        <v>142</v>
      </c>
      <c r="H145" s="75"/>
      <c r="I145" s="5" t="s">
        <v>5</v>
      </c>
      <c r="J145" s="31">
        <f t="shared" si="40"/>
        <v>567</v>
      </c>
      <c r="K145" s="59">
        <f t="shared" si="39"/>
        <v>272.16000000000003</v>
      </c>
      <c r="L145" s="32">
        <v>680.4</v>
      </c>
    </row>
    <row r="146" spans="1:12" x14ac:dyDescent="0.25">
      <c r="A146" s="76" t="s">
        <v>209</v>
      </c>
      <c r="B146" s="12">
        <f>VLOOKUP($G146,[1]Лист1!$R$20:$BG$31,40,FALSE)</f>
        <v>16</v>
      </c>
      <c r="C146" s="26" t="str">
        <f t="shared" si="37"/>
        <v>x</v>
      </c>
      <c r="D146" s="26" t="str">
        <f>VLOOKUP($G146,[1]Лист1!$R$20:$BG$31,41,FALSE)</f>
        <v>G½"</v>
      </c>
      <c r="E146" s="26" t="str">
        <f t="shared" si="38"/>
        <v/>
      </c>
      <c r="F146" s="13"/>
      <c r="G146" s="16" t="s">
        <v>131</v>
      </c>
      <c r="H146" s="73"/>
      <c r="I146" s="5" t="s">
        <v>5</v>
      </c>
      <c r="J146" s="31">
        <f t="shared" si="40"/>
        <v>209.92500000000001</v>
      </c>
      <c r="K146" s="59">
        <f t="shared" si="39"/>
        <v>100.76400000000001</v>
      </c>
      <c r="L146" s="32">
        <v>251.91</v>
      </c>
    </row>
    <row r="147" spans="1:12" x14ac:dyDescent="0.25">
      <c r="A147" s="76"/>
      <c r="B147" s="12" t="str">
        <f>VLOOKUP($G147,[1]Лист1!$R$20:$BG$31,40,FALSE)</f>
        <v>16</v>
      </c>
      <c r="C147" s="26" t="str">
        <f t="shared" si="37"/>
        <v>x</v>
      </c>
      <c r="D147" s="26" t="str">
        <f>VLOOKUP($G147,[1]Лист1!$R$20:$BG$31,41,FALSE)</f>
        <v>G¾"</v>
      </c>
      <c r="E147" s="26" t="str">
        <f t="shared" si="38"/>
        <v/>
      </c>
      <c r="F147" s="13"/>
      <c r="G147" s="16" t="s">
        <v>132</v>
      </c>
      <c r="H147" s="74"/>
      <c r="I147" s="5" t="s">
        <v>5</v>
      </c>
      <c r="J147" s="31">
        <f t="shared" si="40"/>
        <v>255.15</v>
      </c>
      <c r="K147" s="59">
        <f t="shared" si="39"/>
        <v>122.47200000000001</v>
      </c>
      <c r="L147" s="32">
        <v>306.18</v>
      </c>
    </row>
    <row r="148" spans="1:12" x14ac:dyDescent="0.25">
      <c r="A148" s="76"/>
      <c r="B148" s="12" t="str">
        <f>VLOOKUP($G148,[1]Лист1!$R$20:$BG$31,40,FALSE)</f>
        <v>20</v>
      </c>
      <c r="C148" s="26" t="str">
        <f t="shared" si="37"/>
        <v>x</v>
      </c>
      <c r="D148" s="26" t="str">
        <f>VLOOKUP($G148,[1]Лист1!$R$20:$BG$31,41,FALSE)</f>
        <v>G½"</v>
      </c>
      <c r="E148" s="26" t="str">
        <f t="shared" si="38"/>
        <v/>
      </c>
      <c r="F148" s="13"/>
      <c r="G148" s="16" t="s">
        <v>133</v>
      </c>
      <c r="H148" s="74"/>
      <c r="I148" s="5" t="s">
        <v>5</v>
      </c>
      <c r="J148" s="31">
        <f t="shared" si="40"/>
        <v>258.52500000000003</v>
      </c>
      <c r="K148" s="59">
        <f t="shared" si="39"/>
        <v>124.09200000000001</v>
      </c>
      <c r="L148" s="32">
        <v>310.23</v>
      </c>
    </row>
    <row r="149" spans="1:12" x14ac:dyDescent="0.25">
      <c r="A149" s="76"/>
      <c r="B149" s="12" t="str">
        <f>VLOOKUP($G149,[1]Лист1!$R$20:$BG$31,40,FALSE)</f>
        <v>20</v>
      </c>
      <c r="C149" s="26" t="str">
        <f t="shared" si="37"/>
        <v>x</v>
      </c>
      <c r="D149" s="26" t="str">
        <f>VLOOKUP($G149,[1]Лист1!$R$20:$BG$31,41,FALSE)</f>
        <v>G¾"</v>
      </c>
      <c r="E149" s="26" t="str">
        <f t="shared" si="38"/>
        <v/>
      </c>
      <c r="F149" s="13"/>
      <c r="G149" s="16" t="s">
        <v>134</v>
      </c>
      <c r="H149" s="74"/>
      <c r="I149" s="5" t="s">
        <v>5</v>
      </c>
      <c r="J149" s="31">
        <f t="shared" si="40"/>
        <v>303.07499999999999</v>
      </c>
      <c r="K149" s="59">
        <f t="shared" si="39"/>
        <v>145.476</v>
      </c>
      <c r="L149" s="32">
        <v>363.69</v>
      </c>
    </row>
    <row r="150" spans="1:12" x14ac:dyDescent="0.25">
      <c r="A150" s="76"/>
      <c r="B150" s="12" t="str">
        <f>VLOOKUP($G150,[1]Лист1!$R$20:$BG$31,40,FALSE)</f>
        <v>25</v>
      </c>
      <c r="C150" s="26" t="str">
        <f t="shared" si="37"/>
        <v>x</v>
      </c>
      <c r="D150" s="26" t="str">
        <f>VLOOKUP($G150,[1]Лист1!$R$20:$BG$31,41,FALSE)</f>
        <v>G½"</v>
      </c>
      <c r="E150" s="26" t="str">
        <f t="shared" si="38"/>
        <v/>
      </c>
      <c r="F150" s="13"/>
      <c r="G150" s="16" t="s">
        <v>135</v>
      </c>
      <c r="H150" s="74"/>
      <c r="I150" s="5" t="s">
        <v>5</v>
      </c>
      <c r="J150" s="31">
        <f t="shared" si="40"/>
        <v>276.75000000000006</v>
      </c>
      <c r="K150" s="59">
        <f>L150*(1-$H$4)</f>
        <v>132.84</v>
      </c>
      <c r="L150" s="32">
        <v>332.1</v>
      </c>
    </row>
    <row r="151" spans="1:12" x14ac:dyDescent="0.25">
      <c r="A151" s="76"/>
      <c r="B151" s="12" t="str">
        <f>VLOOKUP($G151,[1]Лист1!$R$20:$BG$31,40,FALSE)</f>
        <v>25</v>
      </c>
      <c r="C151" s="26" t="str">
        <f t="shared" si="37"/>
        <v>x</v>
      </c>
      <c r="D151" s="26" t="str">
        <f>VLOOKUP($G151,[1]Лист1!$R$20:$BG$31,41,FALSE)</f>
        <v>G¾"</v>
      </c>
      <c r="E151" s="26" t="str">
        <f t="shared" si="38"/>
        <v/>
      </c>
      <c r="F151" s="13"/>
      <c r="G151" s="16" t="s">
        <v>137</v>
      </c>
      <c r="H151" s="74"/>
      <c r="I151" s="5" t="s">
        <v>5</v>
      </c>
      <c r="J151" s="31">
        <f t="shared" si="40"/>
        <v>342.90000000000003</v>
      </c>
      <c r="K151" s="59">
        <f t="shared" si="39"/>
        <v>164.59200000000001</v>
      </c>
      <c r="L151" s="32">
        <v>411.48</v>
      </c>
    </row>
    <row r="152" spans="1:12" x14ac:dyDescent="0.25">
      <c r="A152" s="76"/>
      <c r="B152" s="12" t="str">
        <f>VLOOKUP($G152,[1]Лист1!$R$20:$BG$31,40,FALSE)</f>
        <v>25</v>
      </c>
      <c r="C152" s="26" t="str">
        <f t="shared" si="37"/>
        <v>x</v>
      </c>
      <c r="D152" s="26" t="str">
        <f>VLOOKUP($G152,[1]Лист1!$R$20:$BG$31,41,FALSE)</f>
        <v>G1"</v>
      </c>
      <c r="E152" s="26" t="str">
        <f t="shared" si="38"/>
        <v/>
      </c>
      <c r="F152" s="13"/>
      <c r="G152" s="16" t="s">
        <v>136</v>
      </c>
      <c r="H152" s="75"/>
      <c r="I152" s="5" t="s">
        <v>5</v>
      </c>
      <c r="J152" s="31">
        <f t="shared" si="40"/>
        <v>634.5</v>
      </c>
      <c r="K152" s="59">
        <f t="shared" si="39"/>
        <v>304.56</v>
      </c>
      <c r="L152" s="32">
        <v>761.4</v>
      </c>
    </row>
    <row r="153" spans="1:12" x14ac:dyDescent="0.25">
      <c r="A153" s="76" t="s">
        <v>212</v>
      </c>
      <c r="B153" s="12">
        <f>VLOOKUP($G153,[1]Лист1!$AA$20:$BG$31,31,FALSE)</f>
        <v>16</v>
      </c>
      <c r="C153" s="26" t="str">
        <f>IF(D153&lt;&gt;0,"x","")</f>
        <v>x</v>
      </c>
      <c r="D153" s="26" t="str">
        <f>VLOOKUP($G153,[1]Лист1!$AA$20:$BG$31,32,FALSE)</f>
        <v>G½"</v>
      </c>
      <c r="E153" s="26" t="str">
        <f>IF(F153&lt;&gt;0,"x","")</f>
        <v/>
      </c>
      <c r="F153" s="13"/>
      <c r="G153" s="16" t="s">
        <v>127</v>
      </c>
      <c r="H153" s="73"/>
      <c r="I153" s="5" t="s">
        <v>5</v>
      </c>
      <c r="J153" s="31">
        <f t="shared" si="40"/>
        <v>264.60000000000002</v>
      </c>
      <c r="K153" s="59">
        <f t="shared" si="39"/>
        <v>127.008</v>
      </c>
      <c r="L153" s="32">
        <v>317.52</v>
      </c>
    </row>
    <row r="154" spans="1:12" x14ac:dyDescent="0.25">
      <c r="A154" s="76"/>
      <c r="B154" s="12" t="str">
        <f>VLOOKUP($G154,[1]Лист1!$AA$20:$BG$31,31,FALSE)</f>
        <v>16</v>
      </c>
      <c r="C154" s="26" t="str">
        <f>IF(D154&lt;&gt;0,"x","")</f>
        <v>x</v>
      </c>
      <c r="D154" s="26" t="str">
        <f>VLOOKUP($G154,[1]Лист1!$AA$20:$BG$31,32,FALSE)</f>
        <v>G¾"</v>
      </c>
      <c r="E154" s="26" t="str">
        <f>IF(F154&lt;&gt;0,"x","")</f>
        <v/>
      </c>
      <c r="F154" s="13"/>
      <c r="G154" s="16" t="s">
        <v>128</v>
      </c>
      <c r="H154" s="74"/>
      <c r="I154" s="5" t="s">
        <v>5</v>
      </c>
      <c r="J154" s="31">
        <f t="shared" si="40"/>
        <v>294.97500000000002</v>
      </c>
      <c r="K154" s="59">
        <f t="shared" si="39"/>
        <v>141.58800000000002</v>
      </c>
      <c r="L154" s="32">
        <v>353.97</v>
      </c>
    </row>
    <row r="155" spans="1:12" x14ac:dyDescent="0.25">
      <c r="A155" s="76"/>
      <c r="B155" s="12" t="str">
        <f>VLOOKUP($G155,[1]Лист1!$AA$20:$BG$31,31,FALSE)</f>
        <v>20</v>
      </c>
      <c r="C155" s="26" t="str">
        <f>IF(D155&lt;&gt;0,"x","")</f>
        <v>x</v>
      </c>
      <c r="D155" s="26" t="str">
        <f>VLOOKUP($G155,[1]Лист1!$AA$20:$BG$31,32,FALSE)</f>
        <v>G½"</v>
      </c>
      <c r="E155" s="26" t="str">
        <f>IF(F155&lt;&gt;0,"x","")</f>
        <v/>
      </c>
      <c r="F155" s="13"/>
      <c r="G155" s="16" t="s">
        <v>129</v>
      </c>
      <c r="H155" s="74"/>
      <c r="I155" s="5" t="s">
        <v>5</v>
      </c>
      <c r="J155" s="31">
        <f t="shared" si="40"/>
        <v>374.625</v>
      </c>
      <c r="K155" s="59">
        <f t="shared" si="39"/>
        <v>179.82000000000002</v>
      </c>
      <c r="L155" s="32">
        <v>449.55</v>
      </c>
    </row>
    <row r="156" spans="1:12" x14ac:dyDescent="0.25">
      <c r="A156" s="76"/>
      <c r="B156" s="12" t="str">
        <f>VLOOKUP($G156,[1]Лист1!$AA$20:$BG$31,31,FALSE)</f>
        <v>20</v>
      </c>
      <c r="C156" s="50" t="str">
        <f>IF(D156&lt;&gt;0,"x","")</f>
        <v>x</v>
      </c>
      <c r="D156" s="50" t="str">
        <f>VLOOKUP($G156,[1]Лист1!$AA$20:$BG$31,32,FALSE)</f>
        <v>G¾"</v>
      </c>
      <c r="E156" s="50" t="str">
        <f>IF(F156&lt;&gt;0,"x","")</f>
        <v/>
      </c>
      <c r="F156" s="13"/>
      <c r="G156" s="51" t="s">
        <v>130</v>
      </c>
      <c r="H156" s="74"/>
      <c r="I156" s="5" t="s">
        <v>5</v>
      </c>
      <c r="J156" s="56">
        <f t="shared" ref="J156" si="41">L156/1.2</f>
        <v>387.45</v>
      </c>
      <c r="K156" s="59">
        <f t="shared" si="39"/>
        <v>185.976</v>
      </c>
      <c r="L156" s="32">
        <v>464.94</v>
      </c>
    </row>
    <row r="157" spans="1:12" x14ac:dyDescent="0.25">
      <c r="A157" s="76"/>
      <c r="B157" s="12" t="str">
        <f>VLOOKUP($G157,[1]Лист1!$AA$20:$BG$31,31,FALSE)</f>
        <v>25</v>
      </c>
      <c r="C157" s="26" t="str">
        <f>IF(D157&lt;&gt;0,"x","")</f>
        <v>x</v>
      </c>
      <c r="D157" s="26" t="str">
        <f>VLOOKUP($G157,[1]Лист1!$AA$20:$BG$31,32,FALSE)</f>
        <v>G¾"</v>
      </c>
      <c r="E157" s="26" t="str">
        <f>IF(F157&lt;&gt;0,"x","")</f>
        <v/>
      </c>
      <c r="F157" s="13"/>
      <c r="G157" s="16" t="s">
        <v>276</v>
      </c>
      <c r="H157" s="75"/>
      <c r="I157" s="5" t="s">
        <v>5</v>
      </c>
      <c r="J157" s="31">
        <f t="shared" si="40"/>
        <v>467.1</v>
      </c>
      <c r="K157" s="59">
        <f t="shared" si="39"/>
        <v>224.208</v>
      </c>
      <c r="L157" s="32">
        <v>560.52</v>
      </c>
    </row>
    <row r="158" spans="1:12" x14ac:dyDescent="0.25">
      <c r="A158" s="76" t="s">
        <v>203</v>
      </c>
      <c r="B158" s="12">
        <v>16</v>
      </c>
      <c r="C158" s="26" t="str">
        <f t="shared" ref="C158:C179" si="42">IF(D158&lt;&gt;0,"x","")</f>
        <v>x</v>
      </c>
      <c r="D158" s="26">
        <v>16</v>
      </c>
      <c r="E158" s="26" t="str">
        <f t="shared" ref="E158:E179" si="43">IF(F158&lt;&gt;0,"x","")</f>
        <v/>
      </c>
      <c r="F158" s="13"/>
      <c r="G158" s="16" t="s">
        <v>163</v>
      </c>
      <c r="H158" s="73"/>
      <c r="I158" s="5" t="s">
        <v>5</v>
      </c>
      <c r="J158" s="31">
        <f t="shared" si="40"/>
        <v>224.77500000000003</v>
      </c>
      <c r="K158" s="59">
        <f t="shared" si="39"/>
        <v>107.89200000000001</v>
      </c>
      <c r="L158" s="32">
        <v>269.73</v>
      </c>
    </row>
    <row r="159" spans="1:12" x14ac:dyDescent="0.25">
      <c r="A159" s="76"/>
      <c r="B159" s="12">
        <v>20</v>
      </c>
      <c r="C159" s="26" t="str">
        <f t="shared" si="42"/>
        <v>x</v>
      </c>
      <c r="D159" s="26">
        <v>20</v>
      </c>
      <c r="E159" s="26" t="str">
        <f t="shared" si="43"/>
        <v/>
      </c>
      <c r="F159" s="13"/>
      <c r="G159" s="16" t="s">
        <v>164</v>
      </c>
      <c r="H159" s="74"/>
      <c r="I159" s="5" t="s">
        <v>5</v>
      </c>
      <c r="J159" s="31">
        <f t="shared" si="40"/>
        <v>404.32499999999999</v>
      </c>
      <c r="K159" s="59">
        <f t="shared" si="39"/>
        <v>194.07600000000002</v>
      </c>
      <c r="L159" s="32">
        <v>485.19</v>
      </c>
    </row>
    <row r="160" spans="1:12" x14ac:dyDescent="0.25">
      <c r="A160" s="76"/>
      <c r="B160" s="12">
        <v>25</v>
      </c>
      <c r="C160" s="26" t="str">
        <f t="shared" si="42"/>
        <v>x</v>
      </c>
      <c r="D160" s="26">
        <v>25</v>
      </c>
      <c r="E160" s="26" t="str">
        <f t="shared" si="43"/>
        <v/>
      </c>
      <c r="F160" s="13"/>
      <c r="G160" s="16" t="s">
        <v>165</v>
      </c>
      <c r="H160" s="75"/>
      <c r="I160" s="5" t="s">
        <v>5</v>
      </c>
      <c r="J160" s="31">
        <f t="shared" si="40"/>
        <v>608.85</v>
      </c>
      <c r="K160" s="59">
        <f t="shared" si="39"/>
        <v>292.24799999999999</v>
      </c>
      <c r="L160" s="32">
        <v>730.62</v>
      </c>
    </row>
    <row r="161" spans="1:12" ht="50.1" customHeight="1" x14ac:dyDescent="0.25">
      <c r="A161" s="11" t="s">
        <v>198</v>
      </c>
      <c r="B161" s="12">
        <v>16</v>
      </c>
      <c r="C161" s="26" t="str">
        <f t="shared" si="42"/>
        <v>x</v>
      </c>
      <c r="D161" s="26" t="s">
        <v>199</v>
      </c>
      <c r="E161" s="26" t="str">
        <f t="shared" si="43"/>
        <v/>
      </c>
      <c r="F161" s="13"/>
      <c r="G161" s="16" t="s">
        <v>162</v>
      </c>
      <c r="H161" s="5"/>
      <c r="I161" s="5" t="s">
        <v>5</v>
      </c>
      <c r="J161" s="31">
        <f t="shared" si="40"/>
        <v>409.05</v>
      </c>
      <c r="K161" s="59">
        <f t="shared" si="39"/>
        <v>196.34400000000002</v>
      </c>
      <c r="L161" s="32">
        <v>490.86</v>
      </c>
    </row>
    <row r="162" spans="1:12" x14ac:dyDescent="0.25">
      <c r="A162" s="82" t="s">
        <v>228</v>
      </c>
      <c r="B162" s="12" t="str">
        <f>VLOOKUP($G162,[1]Лист1!$I$3:$BG$396,49,FALSE)</f>
        <v>16</v>
      </c>
      <c r="C162" s="26" t="str">
        <f t="shared" si="42"/>
        <v>x</v>
      </c>
      <c r="D162" s="26" t="str">
        <f>VLOOKUP($G162,[1]Лист1!$I$3:$BG$396,50,FALSE)</f>
        <v>16</v>
      </c>
      <c r="E162" s="26" t="str">
        <f t="shared" si="43"/>
        <v>x</v>
      </c>
      <c r="F162" s="15" t="str">
        <f>VLOOKUP($G162,[1]Лист1!$I$3:$BG$396,51,FALSE)</f>
        <v>16</v>
      </c>
      <c r="G162" s="16" t="s">
        <v>144</v>
      </c>
      <c r="H162" s="73"/>
      <c r="I162" s="5" t="s">
        <v>5</v>
      </c>
      <c r="J162" s="31">
        <f t="shared" si="40"/>
        <v>253.8</v>
      </c>
      <c r="K162" s="59">
        <f t="shared" si="39"/>
        <v>121.82400000000001</v>
      </c>
      <c r="L162" s="32">
        <v>304.56</v>
      </c>
    </row>
    <row r="163" spans="1:12" x14ac:dyDescent="0.25">
      <c r="A163" s="83"/>
      <c r="B163" s="12" t="str">
        <f>VLOOKUP($G163,[1]Лист1!$I$3:$BG$396,49,FALSE)</f>
        <v>16</v>
      </c>
      <c r="C163" s="26" t="str">
        <f t="shared" si="42"/>
        <v>x</v>
      </c>
      <c r="D163" s="26" t="str">
        <f>VLOOKUP($G163,[1]Лист1!$I$3:$BG$396,50,FALSE)</f>
        <v>16</v>
      </c>
      <c r="E163" s="26" t="str">
        <f t="shared" si="43"/>
        <v>x</v>
      </c>
      <c r="F163" s="15" t="str">
        <f>VLOOKUP($G163,[1]Лист1!$I$3:$BG$396,51,FALSE)</f>
        <v>20</v>
      </c>
      <c r="G163" s="16" t="s">
        <v>149</v>
      </c>
      <c r="H163" s="74"/>
      <c r="I163" s="5" t="s">
        <v>5</v>
      </c>
      <c r="J163" s="31">
        <f t="shared" si="40"/>
        <v>373.27500000000003</v>
      </c>
      <c r="K163" s="59">
        <f t="shared" si="39"/>
        <v>179.17200000000003</v>
      </c>
      <c r="L163" s="32">
        <v>447.93</v>
      </c>
    </row>
    <row r="164" spans="1:12" x14ac:dyDescent="0.25">
      <c r="A164" s="83"/>
      <c r="B164" s="12" t="str">
        <f>VLOOKUP($G164,[1]Лист1!$I$3:$BG$396,49,FALSE)</f>
        <v>16</v>
      </c>
      <c r="C164" s="26" t="str">
        <f t="shared" si="42"/>
        <v>x</v>
      </c>
      <c r="D164" s="26" t="str">
        <f>VLOOKUP($G164,[1]Лист1!$I$3:$BG$396,50,FALSE)</f>
        <v>16</v>
      </c>
      <c r="E164" s="26" t="str">
        <f t="shared" si="43"/>
        <v>x</v>
      </c>
      <c r="F164" s="15" t="str">
        <f>VLOOKUP($G164,[1]Лист1!$I$3:$BG$396,51,FALSE)</f>
        <v>25</v>
      </c>
      <c r="G164" s="16" t="s">
        <v>154</v>
      </c>
      <c r="H164" s="74"/>
      <c r="I164" s="5" t="s">
        <v>5</v>
      </c>
      <c r="J164" s="31">
        <f t="shared" si="40"/>
        <v>591.29999999999995</v>
      </c>
      <c r="K164" s="59">
        <f t="shared" si="39"/>
        <v>283.82400000000001</v>
      </c>
      <c r="L164" s="32">
        <v>709.56</v>
      </c>
    </row>
    <row r="165" spans="1:12" x14ac:dyDescent="0.25">
      <c r="A165" s="83"/>
      <c r="B165" s="12" t="str">
        <f>VLOOKUP($G165,[1]Лист1!$I$3:$BG$396,49,FALSE)</f>
        <v>16</v>
      </c>
      <c r="C165" s="26" t="str">
        <f t="shared" si="42"/>
        <v>x</v>
      </c>
      <c r="D165" s="26" t="str">
        <f>VLOOKUP($G165,[1]Лист1!$I$3:$BG$396,50,FALSE)</f>
        <v>20</v>
      </c>
      <c r="E165" s="26" t="str">
        <f t="shared" si="43"/>
        <v>x</v>
      </c>
      <c r="F165" s="15" t="str">
        <f>VLOOKUP($G165,[1]Лист1!$I$3:$BG$396,51,FALSE)</f>
        <v>16</v>
      </c>
      <c r="G165" s="16" t="s">
        <v>147</v>
      </c>
      <c r="H165" s="74"/>
      <c r="I165" s="5" t="s">
        <v>5</v>
      </c>
      <c r="J165" s="31">
        <f t="shared" si="40"/>
        <v>337.5</v>
      </c>
      <c r="K165" s="59">
        <f t="shared" si="39"/>
        <v>162</v>
      </c>
      <c r="L165" s="32">
        <v>405</v>
      </c>
    </row>
    <row r="166" spans="1:12" x14ac:dyDescent="0.25">
      <c r="A166" s="83"/>
      <c r="B166" s="12" t="str">
        <f>VLOOKUP($G166,[1]Лист1!$I$3:$BG$396,49,FALSE)</f>
        <v>16</v>
      </c>
      <c r="C166" s="26" t="str">
        <f t="shared" si="42"/>
        <v>x</v>
      </c>
      <c r="D166" s="26" t="str">
        <f>VLOOKUP($G166,[1]Лист1!$I$3:$BG$396,50,FALSE)</f>
        <v>20</v>
      </c>
      <c r="E166" s="26" t="str">
        <f t="shared" si="43"/>
        <v>x</v>
      </c>
      <c r="F166" s="15" t="str">
        <f>VLOOKUP($G166,[1]Лист1!$I$3:$BG$396,51,FALSE)</f>
        <v>20</v>
      </c>
      <c r="G166" s="16" t="s">
        <v>151</v>
      </c>
      <c r="H166" s="74"/>
      <c r="I166" s="5" t="s">
        <v>5</v>
      </c>
      <c r="J166" s="31">
        <f t="shared" si="40"/>
        <v>433.35</v>
      </c>
      <c r="K166" s="59">
        <f t="shared" si="39"/>
        <v>208.00800000000001</v>
      </c>
      <c r="L166" s="32">
        <v>520.02</v>
      </c>
    </row>
    <row r="167" spans="1:12" x14ac:dyDescent="0.25">
      <c r="A167" s="83"/>
      <c r="B167" s="12" t="str">
        <f>VLOOKUP($G167,[1]Лист1!$I$3:$BG$396,49,FALSE)</f>
        <v>16</v>
      </c>
      <c r="C167" s="26" t="str">
        <f t="shared" si="42"/>
        <v>x</v>
      </c>
      <c r="D167" s="26" t="str">
        <f>VLOOKUP($G167,[1]Лист1!$I$3:$BG$396,50,FALSE)</f>
        <v>20</v>
      </c>
      <c r="E167" s="26" t="str">
        <f t="shared" si="43"/>
        <v>x</v>
      </c>
      <c r="F167" s="15" t="str">
        <f>VLOOKUP($G167,[1]Лист1!$I$3:$BG$396,51,FALSE)</f>
        <v>25</v>
      </c>
      <c r="G167" s="16" t="s">
        <v>157</v>
      </c>
      <c r="H167" s="74"/>
      <c r="I167" s="5" t="s">
        <v>5</v>
      </c>
      <c r="J167" s="31">
        <f t="shared" si="40"/>
        <v>627.07500000000005</v>
      </c>
      <c r="K167" s="59">
        <f t="shared" si="39"/>
        <v>300.99600000000004</v>
      </c>
      <c r="L167" s="32">
        <v>752.49</v>
      </c>
    </row>
    <row r="168" spans="1:12" x14ac:dyDescent="0.25">
      <c r="A168" s="83"/>
      <c r="B168" s="12" t="str">
        <f>VLOOKUP($G168,[1]Лист1!$I$3:$BG$396,49,FALSE)</f>
        <v>16</v>
      </c>
      <c r="C168" s="26" t="str">
        <f t="shared" si="42"/>
        <v>x</v>
      </c>
      <c r="D168" s="26" t="str">
        <f>VLOOKUP($G168,[1]Лист1!$I$3:$BG$396,50,FALSE)</f>
        <v>25</v>
      </c>
      <c r="E168" s="26" t="str">
        <f t="shared" si="43"/>
        <v>x</v>
      </c>
      <c r="F168" s="15" t="str">
        <f>VLOOKUP($G168,[1]Лист1!$I$3:$BG$396,51,FALSE)</f>
        <v>16</v>
      </c>
      <c r="G168" s="16" t="s">
        <v>148</v>
      </c>
      <c r="H168" s="74"/>
      <c r="I168" s="5" t="s">
        <v>5</v>
      </c>
      <c r="J168" s="31">
        <f t="shared" si="40"/>
        <v>527.85</v>
      </c>
      <c r="K168" s="59">
        <f t="shared" si="39"/>
        <v>253.36799999999999</v>
      </c>
      <c r="L168" s="32">
        <v>633.41999999999996</v>
      </c>
    </row>
    <row r="169" spans="1:12" x14ac:dyDescent="0.25">
      <c r="A169" s="83"/>
      <c r="B169" s="12" t="str">
        <f>VLOOKUP($G169,[1]Лист1!$I$3:$BG$396,49,FALSE)</f>
        <v>16</v>
      </c>
      <c r="C169" s="26" t="str">
        <f t="shared" si="42"/>
        <v>x</v>
      </c>
      <c r="D169" s="26" t="str">
        <f>VLOOKUP($G169,[1]Лист1!$I$3:$BG$396,50,FALSE)</f>
        <v>25</v>
      </c>
      <c r="E169" s="26" t="str">
        <f t="shared" si="43"/>
        <v>x</v>
      </c>
      <c r="F169" s="15" t="str">
        <f>VLOOKUP($G169,[1]Лист1!$I$3:$BG$396,51,FALSE)</f>
        <v>20</v>
      </c>
      <c r="G169" s="16" t="s">
        <v>152</v>
      </c>
      <c r="H169" s="74"/>
      <c r="I169" s="5" t="s">
        <v>5</v>
      </c>
      <c r="J169" s="31">
        <f t="shared" si="40"/>
        <v>580.5</v>
      </c>
      <c r="K169" s="59">
        <f t="shared" si="39"/>
        <v>278.64000000000004</v>
      </c>
      <c r="L169" s="32">
        <v>696.6</v>
      </c>
    </row>
    <row r="170" spans="1:12" x14ac:dyDescent="0.25">
      <c r="A170" s="83"/>
      <c r="B170" s="12" t="str">
        <f>VLOOKUP($G170,[1]Лист1!$I$3:$BG$396,49,FALSE)</f>
        <v>16</v>
      </c>
      <c r="C170" s="26" t="str">
        <f t="shared" si="42"/>
        <v>x</v>
      </c>
      <c r="D170" s="26" t="str">
        <f>VLOOKUP($G170,[1]Лист1!$I$3:$BG$396,50,FALSE)</f>
        <v>25</v>
      </c>
      <c r="E170" s="26" t="str">
        <f t="shared" si="43"/>
        <v>x</v>
      </c>
      <c r="F170" s="15" t="str">
        <f>VLOOKUP($G170,[1]Лист1!$I$3:$BG$396,51,FALSE)</f>
        <v>25</v>
      </c>
      <c r="G170" s="16" t="s">
        <v>160</v>
      </c>
      <c r="H170" s="74"/>
      <c r="I170" s="5" t="s">
        <v>5</v>
      </c>
      <c r="J170" s="31">
        <f t="shared" si="40"/>
        <v>681.75</v>
      </c>
      <c r="K170" s="59">
        <f t="shared" si="39"/>
        <v>327.24</v>
      </c>
      <c r="L170" s="32">
        <v>818.1</v>
      </c>
    </row>
    <row r="171" spans="1:12" x14ac:dyDescent="0.25">
      <c r="A171" s="83"/>
      <c r="B171" s="12" t="str">
        <f>VLOOKUP($G171,[1]Лист1!$I$3:$BG$396,49,FALSE)</f>
        <v>20</v>
      </c>
      <c r="C171" s="26" t="str">
        <f t="shared" si="42"/>
        <v>x</v>
      </c>
      <c r="D171" s="26" t="str">
        <f>VLOOKUP($G171,[1]Лист1!$I$3:$BG$396,50,FALSE)</f>
        <v>16</v>
      </c>
      <c r="E171" s="26" t="str">
        <f t="shared" si="43"/>
        <v>x</v>
      </c>
      <c r="F171" s="15" t="str">
        <f>VLOOKUP($G171,[1]Лист1!$I$3:$BG$396,51,FALSE)</f>
        <v>20</v>
      </c>
      <c r="G171" s="16" t="s">
        <v>150</v>
      </c>
      <c r="H171" s="74"/>
      <c r="I171" s="5" t="s">
        <v>5</v>
      </c>
      <c r="J171" s="31">
        <f t="shared" si="40"/>
        <v>442.8</v>
      </c>
      <c r="K171" s="59">
        <f t="shared" si="39"/>
        <v>212.54400000000001</v>
      </c>
      <c r="L171" s="32">
        <v>531.36</v>
      </c>
    </row>
    <row r="172" spans="1:12" x14ac:dyDescent="0.25">
      <c r="A172" s="84"/>
      <c r="B172" s="12" t="str">
        <f>VLOOKUP($G172,[1]Лист1!$I$3:$BG$396,49,FALSE)</f>
        <v>20</v>
      </c>
      <c r="C172" s="26" t="str">
        <f t="shared" si="42"/>
        <v>x</v>
      </c>
      <c r="D172" s="26" t="str">
        <f>VLOOKUP($G172,[1]Лист1!$I$3:$BG$396,50,FALSE)</f>
        <v>16</v>
      </c>
      <c r="E172" s="26" t="str">
        <f t="shared" si="43"/>
        <v>x</v>
      </c>
      <c r="F172" s="15" t="str">
        <f>VLOOKUP($G172,[1]Лист1!$I$3:$BG$396,51,FALSE)</f>
        <v>25</v>
      </c>
      <c r="G172" s="16" t="s">
        <v>155</v>
      </c>
      <c r="H172" s="74"/>
      <c r="I172" s="5" t="s">
        <v>5</v>
      </c>
      <c r="J172" s="31">
        <f t="shared" si="40"/>
        <v>542.02499999999998</v>
      </c>
      <c r="K172" s="59">
        <f t="shared" si="39"/>
        <v>260.17199999999997</v>
      </c>
      <c r="L172" s="32">
        <v>650.42999999999995</v>
      </c>
    </row>
    <row r="173" spans="1:12" x14ac:dyDescent="0.25">
      <c r="A173" s="82" t="s">
        <v>228</v>
      </c>
      <c r="B173" s="12" t="str">
        <f>VLOOKUP($G173,[1]Лист1!$I$3:$BG$396,49,FALSE)</f>
        <v>20</v>
      </c>
      <c r="C173" s="26" t="str">
        <f t="shared" si="42"/>
        <v>x</v>
      </c>
      <c r="D173" s="26" t="str">
        <f>VLOOKUP($G173,[1]Лист1!$I$3:$BG$396,50,FALSE)</f>
        <v>20</v>
      </c>
      <c r="E173" s="26" t="str">
        <f t="shared" si="43"/>
        <v>x</v>
      </c>
      <c r="F173" s="15" t="str">
        <f>VLOOKUP($G173,[1]Лист1!$I$3:$BG$396,51,FALSE)</f>
        <v>20</v>
      </c>
      <c r="G173" s="16" t="s">
        <v>145</v>
      </c>
      <c r="H173" s="74"/>
      <c r="I173" s="5" t="s">
        <v>5</v>
      </c>
      <c r="J173" s="31">
        <f t="shared" si="40"/>
        <v>496.8</v>
      </c>
      <c r="K173" s="59">
        <f t="shared" si="39"/>
        <v>238.464</v>
      </c>
      <c r="L173" s="32">
        <v>596.16</v>
      </c>
    </row>
    <row r="174" spans="1:12" x14ac:dyDescent="0.25">
      <c r="A174" s="83"/>
      <c r="B174" s="12" t="str">
        <f>VLOOKUP($G174,[1]Лист1!$I$3:$BG$396,49,FALSE)</f>
        <v>20</v>
      </c>
      <c r="C174" s="26" t="str">
        <f t="shared" si="42"/>
        <v>x</v>
      </c>
      <c r="D174" s="26" t="str">
        <f>VLOOKUP($G174,[1]Лист1!$I$3:$BG$396,50,FALSE)</f>
        <v>20</v>
      </c>
      <c r="E174" s="26" t="str">
        <f t="shared" si="43"/>
        <v>x</v>
      </c>
      <c r="F174" s="15" t="str">
        <f>VLOOKUP($G174,[1]Лист1!$I$3:$BG$396,51,FALSE)</f>
        <v>25</v>
      </c>
      <c r="G174" s="16" t="s">
        <v>158</v>
      </c>
      <c r="H174" s="74"/>
      <c r="I174" s="5" t="s">
        <v>5</v>
      </c>
      <c r="J174" s="31">
        <f t="shared" si="40"/>
        <v>656.77499999999998</v>
      </c>
      <c r="K174" s="59">
        <f t="shared" si="39"/>
        <v>315.25200000000001</v>
      </c>
      <c r="L174" s="32">
        <v>788.13</v>
      </c>
    </row>
    <row r="175" spans="1:12" x14ac:dyDescent="0.25">
      <c r="A175" s="83"/>
      <c r="B175" s="12" t="str">
        <f>VLOOKUP($G175,[1]Лист1!$I$3:$BG$396,49,FALSE)</f>
        <v>20</v>
      </c>
      <c r="C175" s="26" t="str">
        <f t="shared" si="42"/>
        <v>x</v>
      </c>
      <c r="D175" s="26" t="str">
        <f>VLOOKUP($G175,[1]Лист1!$I$3:$BG$396,50,FALSE)</f>
        <v>25</v>
      </c>
      <c r="E175" s="26" t="str">
        <f t="shared" si="43"/>
        <v>x</v>
      </c>
      <c r="F175" s="15" t="str">
        <f>VLOOKUP($G175,[1]Лист1!$I$3:$BG$396,51,FALSE)</f>
        <v>20</v>
      </c>
      <c r="G175" s="16" t="s">
        <v>153</v>
      </c>
      <c r="H175" s="74"/>
      <c r="I175" s="5" t="s">
        <v>5</v>
      </c>
      <c r="J175" s="31">
        <f t="shared" si="40"/>
        <v>602.1</v>
      </c>
      <c r="K175" s="59">
        <f t="shared" si="39"/>
        <v>289.00799999999998</v>
      </c>
      <c r="L175" s="32">
        <v>722.52</v>
      </c>
    </row>
    <row r="176" spans="1:12" x14ac:dyDescent="0.25">
      <c r="A176" s="83"/>
      <c r="B176" s="12" t="str">
        <f>VLOOKUP($G176,[1]Лист1!$I$3:$BG$396,49,FALSE)</f>
        <v>20</v>
      </c>
      <c r="C176" s="26" t="str">
        <f t="shared" si="42"/>
        <v>x</v>
      </c>
      <c r="D176" s="26" t="str">
        <f>VLOOKUP($G176,[1]Лист1!$I$3:$BG$396,50,FALSE)</f>
        <v>25</v>
      </c>
      <c r="E176" s="26" t="str">
        <f t="shared" si="43"/>
        <v>x</v>
      </c>
      <c r="F176" s="15" t="str">
        <f>VLOOKUP($G176,[1]Лист1!$I$3:$BG$396,51,FALSE)</f>
        <v>25</v>
      </c>
      <c r="G176" s="16" t="s">
        <v>161</v>
      </c>
      <c r="H176" s="74"/>
      <c r="I176" s="5" t="s">
        <v>5</v>
      </c>
      <c r="J176" s="31">
        <f t="shared" si="40"/>
        <v>716.17499999999995</v>
      </c>
      <c r="K176" s="59">
        <f t="shared" si="39"/>
        <v>343.76400000000001</v>
      </c>
      <c r="L176" s="32">
        <v>859.41</v>
      </c>
    </row>
    <row r="177" spans="1:12" x14ac:dyDescent="0.25">
      <c r="A177" s="83"/>
      <c r="B177" s="12" t="str">
        <f>VLOOKUP($G177,[1]Лист1!$I$3:$BG$396,49,FALSE)</f>
        <v>25</v>
      </c>
      <c r="C177" s="26" t="str">
        <f t="shared" si="42"/>
        <v>x</v>
      </c>
      <c r="D177" s="26" t="str">
        <f>VLOOKUP($G177,[1]Лист1!$I$3:$BG$396,50,FALSE)</f>
        <v>16</v>
      </c>
      <c r="E177" s="26" t="str">
        <f t="shared" si="43"/>
        <v>x</v>
      </c>
      <c r="F177" s="15" t="str">
        <f>VLOOKUP($G177,[1]Лист1!$I$3:$BG$396,51,FALSE)</f>
        <v>25</v>
      </c>
      <c r="G177" s="16" t="s">
        <v>156</v>
      </c>
      <c r="H177" s="74"/>
      <c r="I177" s="5" t="s">
        <v>5</v>
      </c>
      <c r="J177" s="31">
        <f t="shared" si="40"/>
        <v>592.65</v>
      </c>
      <c r="K177" s="59">
        <f t="shared" si="39"/>
        <v>284.47199999999998</v>
      </c>
      <c r="L177" s="32">
        <v>711.18</v>
      </c>
    </row>
    <row r="178" spans="1:12" x14ac:dyDescent="0.25">
      <c r="A178" s="83"/>
      <c r="B178" s="12" t="str">
        <f>VLOOKUP($G178,[1]Лист1!$I$3:$BG$396,49,FALSE)</f>
        <v>25</v>
      </c>
      <c r="C178" s="26" t="str">
        <f t="shared" si="42"/>
        <v>x</v>
      </c>
      <c r="D178" s="26" t="str">
        <f>VLOOKUP($G178,[1]Лист1!$I$3:$BG$396,50,FALSE)</f>
        <v>20</v>
      </c>
      <c r="E178" s="26" t="str">
        <f t="shared" si="43"/>
        <v>x</v>
      </c>
      <c r="F178" s="15" t="str">
        <f>VLOOKUP($G178,[1]Лист1!$I$3:$BG$396,51,FALSE)</f>
        <v>25</v>
      </c>
      <c r="G178" s="16" t="s">
        <v>159</v>
      </c>
      <c r="H178" s="74"/>
      <c r="I178" s="5" t="s">
        <v>5</v>
      </c>
      <c r="J178" s="31">
        <f t="shared" si="40"/>
        <v>676.35</v>
      </c>
      <c r="K178" s="59">
        <f t="shared" si="39"/>
        <v>324.64800000000002</v>
      </c>
      <c r="L178" s="32">
        <v>811.62</v>
      </c>
    </row>
    <row r="179" spans="1:12" x14ac:dyDescent="0.25">
      <c r="A179" s="84"/>
      <c r="B179" s="12" t="str">
        <f>VLOOKUP($G179,[1]Лист1!$I$3:$BG$396,49,FALSE)</f>
        <v>25</v>
      </c>
      <c r="C179" s="26" t="str">
        <f t="shared" si="42"/>
        <v>x</v>
      </c>
      <c r="D179" s="26" t="str">
        <f>VLOOKUP($G179,[1]Лист1!$I$3:$BG$396,50,FALSE)</f>
        <v>25</v>
      </c>
      <c r="E179" s="26" t="str">
        <f t="shared" si="43"/>
        <v>x</v>
      </c>
      <c r="F179" s="15" t="str">
        <f>VLOOKUP($G179,[1]Лист1!$I$3:$BG$396,51,FALSE)</f>
        <v>25</v>
      </c>
      <c r="G179" s="16" t="s">
        <v>146</v>
      </c>
      <c r="H179" s="75"/>
      <c r="I179" s="5" t="s">
        <v>5</v>
      </c>
      <c r="J179" s="31">
        <f t="shared" si="40"/>
        <v>805.27500000000009</v>
      </c>
      <c r="K179" s="59">
        <f t="shared" si="39"/>
        <v>386.53200000000004</v>
      </c>
      <c r="L179" s="32">
        <v>966.33</v>
      </c>
    </row>
    <row r="180" spans="1:12" x14ac:dyDescent="0.25">
      <c r="A180" s="76" t="s">
        <v>211</v>
      </c>
      <c r="B180" s="12"/>
      <c r="C180" s="26"/>
      <c r="D180" s="26">
        <v>16</v>
      </c>
      <c r="E180" s="26"/>
      <c r="F180" s="13"/>
      <c r="G180" s="16" t="s">
        <v>124</v>
      </c>
      <c r="H180" s="73"/>
      <c r="I180" s="5" t="s">
        <v>5</v>
      </c>
      <c r="J180" s="31">
        <f t="shared" si="40"/>
        <v>20.925000000000001</v>
      </c>
      <c r="K180" s="59">
        <f t="shared" si="39"/>
        <v>10.044</v>
      </c>
      <c r="L180" s="32">
        <v>25.11</v>
      </c>
    </row>
    <row r="181" spans="1:12" x14ac:dyDescent="0.25">
      <c r="A181" s="76"/>
      <c r="B181" s="12"/>
      <c r="C181" s="26"/>
      <c r="D181" s="26">
        <v>20</v>
      </c>
      <c r="E181" s="26"/>
      <c r="F181" s="13"/>
      <c r="G181" s="16" t="s">
        <v>125</v>
      </c>
      <c r="H181" s="74"/>
      <c r="I181" s="5" t="s">
        <v>5</v>
      </c>
      <c r="J181" s="31">
        <f t="shared" si="40"/>
        <v>27.675000000000001</v>
      </c>
      <c r="K181" s="59">
        <f t="shared" si="39"/>
        <v>13.284000000000001</v>
      </c>
      <c r="L181" s="32">
        <v>33.21</v>
      </c>
    </row>
    <row r="182" spans="1:12" x14ac:dyDescent="0.25">
      <c r="A182" s="76"/>
      <c r="B182" s="12"/>
      <c r="C182" s="26"/>
      <c r="D182" s="26">
        <v>25</v>
      </c>
      <c r="E182" s="26"/>
      <c r="F182" s="13"/>
      <c r="G182" s="16" t="s">
        <v>126</v>
      </c>
      <c r="H182" s="75"/>
      <c r="I182" s="5" t="s">
        <v>5</v>
      </c>
      <c r="J182" s="31">
        <f t="shared" si="40"/>
        <v>36.450000000000003</v>
      </c>
      <c r="K182" s="59">
        <f t="shared" si="39"/>
        <v>17.496000000000002</v>
      </c>
      <c r="L182" s="32">
        <v>43.74</v>
      </c>
    </row>
    <row r="183" spans="1:12" s="10" customFormat="1" x14ac:dyDescent="0.25">
      <c r="A183" s="6"/>
      <c r="B183" s="7"/>
      <c r="C183" s="22"/>
      <c r="D183" s="22"/>
      <c r="E183" s="22"/>
      <c r="F183" s="8"/>
      <c r="G183" s="22"/>
      <c r="H183" s="9"/>
      <c r="I183" s="9"/>
      <c r="J183" s="33" t="str">
        <f>IF($L183&lt;&gt;0,ROUND(L183/1.2,2),"")</f>
        <v/>
      </c>
      <c r="K183" s="33"/>
      <c r="L183" s="34"/>
    </row>
    <row r="184" spans="1:12" x14ac:dyDescent="0.25">
      <c r="A184" s="67" t="s">
        <v>202</v>
      </c>
      <c r="B184" s="68"/>
      <c r="C184" s="68"/>
      <c r="D184" s="68"/>
      <c r="E184" s="68"/>
      <c r="F184" s="68"/>
      <c r="G184" s="68"/>
      <c r="H184" s="68"/>
      <c r="I184" s="68"/>
      <c r="J184" s="68"/>
      <c r="K184" s="68"/>
      <c r="L184" s="69"/>
    </row>
    <row r="185" spans="1:12" x14ac:dyDescent="0.25">
      <c r="A185" s="76" t="s">
        <v>197</v>
      </c>
      <c r="B185" s="12"/>
      <c r="C185" s="36"/>
      <c r="D185" s="36">
        <v>16</v>
      </c>
      <c r="E185" s="36"/>
      <c r="F185" s="13"/>
      <c r="G185" s="16" t="s">
        <v>107</v>
      </c>
      <c r="H185" s="73"/>
      <c r="I185" s="5" t="s">
        <v>5</v>
      </c>
      <c r="J185" s="31">
        <f>L185/1.2</f>
        <v>85.050000000000011</v>
      </c>
      <c r="K185" s="59">
        <f t="shared" ref="K185:K189" si="44">L185*(1-$H$4)</f>
        <v>40.824000000000005</v>
      </c>
      <c r="L185" s="32">
        <v>102.06</v>
      </c>
    </row>
    <row r="186" spans="1:12" x14ac:dyDescent="0.25">
      <c r="A186" s="76"/>
      <c r="B186" s="12"/>
      <c r="C186" s="36"/>
      <c r="D186" s="36">
        <v>20</v>
      </c>
      <c r="E186" s="36"/>
      <c r="F186" s="13"/>
      <c r="G186" s="16" t="s">
        <v>108</v>
      </c>
      <c r="H186" s="74"/>
      <c r="I186" s="5" t="s">
        <v>5</v>
      </c>
      <c r="J186" s="31">
        <f t="shared" ref="J186:J189" si="45">L186/1.2</f>
        <v>178.20000000000002</v>
      </c>
      <c r="K186" s="59">
        <f t="shared" si="44"/>
        <v>85.536000000000001</v>
      </c>
      <c r="L186" s="32">
        <v>213.84</v>
      </c>
    </row>
    <row r="187" spans="1:12" x14ac:dyDescent="0.25">
      <c r="A187" s="76"/>
      <c r="B187" s="12"/>
      <c r="C187" s="36"/>
      <c r="D187" s="36">
        <v>25</v>
      </c>
      <c r="E187" s="36"/>
      <c r="F187" s="13"/>
      <c r="G187" s="16" t="s">
        <v>109</v>
      </c>
      <c r="H187" s="74"/>
      <c r="I187" s="5" t="s">
        <v>5</v>
      </c>
      <c r="J187" s="31">
        <f t="shared" si="45"/>
        <v>257.85000000000002</v>
      </c>
      <c r="K187" s="59">
        <f t="shared" si="44"/>
        <v>123.76800000000001</v>
      </c>
      <c r="L187" s="32">
        <v>309.42</v>
      </c>
    </row>
    <row r="188" spans="1:12" x14ac:dyDescent="0.25">
      <c r="A188" s="76"/>
      <c r="B188" s="12"/>
      <c r="C188" s="36"/>
      <c r="D188" s="36">
        <v>32</v>
      </c>
      <c r="E188" s="36"/>
      <c r="F188" s="13"/>
      <c r="G188" s="16" t="s">
        <v>110</v>
      </c>
      <c r="H188" s="75"/>
      <c r="I188" s="5" t="s">
        <v>5</v>
      </c>
      <c r="J188" s="31">
        <f t="shared" si="45"/>
        <v>498.98333333333335</v>
      </c>
      <c r="K188" s="59">
        <f t="shared" si="44"/>
        <v>239.512</v>
      </c>
      <c r="L188" s="32">
        <v>598.78</v>
      </c>
    </row>
    <row r="189" spans="1:12" ht="49.5" customHeight="1" x14ac:dyDescent="0.25">
      <c r="A189" s="11" t="s">
        <v>231</v>
      </c>
      <c r="B189" s="12"/>
      <c r="C189" s="36"/>
      <c r="D189" s="36">
        <v>80</v>
      </c>
      <c r="E189" s="36" t="str">
        <f t="shared" ref="E189" si="46">IF(F189&lt;&gt;0,"x","")</f>
        <v/>
      </c>
      <c r="F189" s="13"/>
      <c r="G189" s="16" t="s">
        <v>232</v>
      </c>
      <c r="H189" s="5"/>
      <c r="I189" s="5" t="s">
        <v>5</v>
      </c>
      <c r="J189" s="31">
        <f t="shared" si="45"/>
        <v>17.55</v>
      </c>
      <c r="K189" s="59">
        <f t="shared" si="44"/>
        <v>8.4239999999999995</v>
      </c>
      <c r="L189" s="37">
        <v>21.06</v>
      </c>
    </row>
    <row r="190" spans="1:12" s="10" customFormat="1" x14ac:dyDescent="0.25">
      <c r="A190" s="6"/>
      <c r="B190" s="7"/>
      <c r="C190" s="22"/>
      <c r="D190" s="22"/>
      <c r="E190" s="22"/>
      <c r="F190" s="8"/>
      <c r="G190" s="22"/>
      <c r="H190" s="9"/>
      <c r="I190" s="9"/>
      <c r="J190" s="33" t="str">
        <f t="shared" si="36"/>
        <v/>
      </c>
      <c r="K190" s="33"/>
      <c r="L190" s="34"/>
    </row>
    <row r="191" spans="1:12" ht="15" customHeight="1" x14ac:dyDescent="0.25">
      <c r="A191" s="67" t="s">
        <v>213</v>
      </c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9"/>
    </row>
    <row r="192" spans="1:12" x14ac:dyDescent="0.25">
      <c r="A192" s="76" t="s">
        <v>216</v>
      </c>
      <c r="B192" s="70" t="s">
        <v>242</v>
      </c>
      <c r="C192" s="71"/>
      <c r="D192" s="71"/>
      <c r="E192" s="71"/>
      <c r="F192" s="72"/>
      <c r="G192" s="16" t="s">
        <v>166</v>
      </c>
      <c r="H192" s="73"/>
      <c r="I192" s="5" t="s">
        <v>167</v>
      </c>
      <c r="J192" s="31">
        <f>L192/1.2</f>
        <v>90.750000000000014</v>
      </c>
      <c r="K192" s="59">
        <f>L192*(1-$H$5)</f>
        <v>52.271999999999998</v>
      </c>
      <c r="L192" s="32">
        <v>108.9</v>
      </c>
    </row>
    <row r="193" spans="1:12" x14ac:dyDescent="0.25">
      <c r="A193" s="76"/>
      <c r="B193" s="70" t="s">
        <v>243</v>
      </c>
      <c r="C193" s="71"/>
      <c r="D193" s="71"/>
      <c r="E193" s="71"/>
      <c r="F193" s="72"/>
      <c r="G193" s="16" t="s">
        <v>168</v>
      </c>
      <c r="H193" s="74"/>
      <c r="I193" s="5" t="s">
        <v>167</v>
      </c>
      <c r="J193" s="31">
        <f t="shared" ref="J193:J195" si="47">L193/1.2</f>
        <v>145.87500000000003</v>
      </c>
      <c r="K193" s="59">
        <f t="shared" ref="K193:K199" si="48">L193*(1-$H$5)</f>
        <v>84.024000000000001</v>
      </c>
      <c r="L193" s="32">
        <v>175.05</v>
      </c>
    </row>
    <row r="194" spans="1:12" x14ac:dyDescent="0.25">
      <c r="A194" s="76"/>
      <c r="B194" s="70" t="s">
        <v>244</v>
      </c>
      <c r="C194" s="71"/>
      <c r="D194" s="71"/>
      <c r="E194" s="71"/>
      <c r="F194" s="72"/>
      <c r="G194" s="16" t="s">
        <v>169</v>
      </c>
      <c r="H194" s="74"/>
      <c r="I194" s="5" t="s">
        <v>167</v>
      </c>
      <c r="J194" s="31">
        <f t="shared" si="47"/>
        <v>222.37500000000003</v>
      </c>
      <c r="K194" s="59">
        <f t="shared" si="48"/>
        <v>128.08799999999999</v>
      </c>
      <c r="L194" s="32">
        <v>266.85000000000002</v>
      </c>
    </row>
    <row r="195" spans="1:12" x14ac:dyDescent="0.25">
      <c r="A195" s="76"/>
      <c r="B195" s="70" t="s">
        <v>245</v>
      </c>
      <c r="C195" s="71"/>
      <c r="D195" s="71"/>
      <c r="E195" s="71"/>
      <c r="F195" s="72"/>
      <c r="G195" s="16" t="s">
        <v>170</v>
      </c>
      <c r="H195" s="74"/>
      <c r="I195" s="5" t="s">
        <v>167</v>
      </c>
      <c r="J195" s="31">
        <f t="shared" si="47"/>
        <v>422.25</v>
      </c>
      <c r="K195" s="59">
        <f t="shared" si="48"/>
        <v>243.21599999999998</v>
      </c>
      <c r="L195" s="32">
        <v>506.7</v>
      </c>
    </row>
    <row r="196" spans="1:12" x14ac:dyDescent="0.25">
      <c r="A196" s="76" t="s">
        <v>217</v>
      </c>
      <c r="B196" s="70" t="s">
        <v>242</v>
      </c>
      <c r="C196" s="71"/>
      <c r="D196" s="71"/>
      <c r="E196" s="71"/>
      <c r="F196" s="72"/>
      <c r="G196" s="16" t="s">
        <v>171</v>
      </c>
      <c r="H196" s="74"/>
      <c r="I196" s="5" t="s">
        <v>167</v>
      </c>
      <c r="J196" s="31">
        <f>L196/1.2</f>
        <v>114.375</v>
      </c>
      <c r="K196" s="59">
        <f t="shared" si="48"/>
        <v>65.88</v>
      </c>
      <c r="L196" s="32">
        <v>137.25</v>
      </c>
    </row>
    <row r="197" spans="1:12" x14ac:dyDescent="0.25">
      <c r="A197" s="76"/>
      <c r="B197" s="70" t="s">
        <v>243</v>
      </c>
      <c r="C197" s="71"/>
      <c r="D197" s="71"/>
      <c r="E197" s="71"/>
      <c r="F197" s="72"/>
      <c r="G197" s="16" t="s">
        <v>172</v>
      </c>
      <c r="H197" s="74"/>
      <c r="I197" s="5" t="s">
        <v>167</v>
      </c>
      <c r="J197" s="31">
        <f t="shared" ref="J197:J199" si="49">L197/1.2</f>
        <v>178.125</v>
      </c>
      <c r="K197" s="59">
        <f t="shared" si="48"/>
        <v>102.6</v>
      </c>
      <c r="L197" s="32">
        <v>213.75</v>
      </c>
    </row>
    <row r="198" spans="1:12" x14ac:dyDescent="0.25">
      <c r="A198" s="76"/>
      <c r="B198" s="70" t="s">
        <v>244</v>
      </c>
      <c r="C198" s="71"/>
      <c r="D198" s="71"/>
      <c r="E198" s="71"/>
      <c r="F198" s="72"/>
      <c r="G198" s="16" t="s">
        <v>173</v>
      </c>
      <c r="H198" s="74"/>
      <c r="I198" s="5" t="s">
        <v>167</v>
      </c>
      <c r="J198" s="31">
        <f t="shared" si="49"/>
        <v>281.625</v>
      </c>
      <c r="K198" s="59">
        <f t="shared" si="48"/>
        <v>162.21599999999998</v>
      </c>
      <c r="L198" s="32">
        <v>337.95</v>
      </c>
    </row>
    <row r="199" spans="1:12" x14ac:dyDescent="0.25">
      <c r="A199" s="76"/>
      <c r="B199" s="70" t="s">
        <v>245</v>
      </c>
      <c r="C199" s="71"/>
      <c r="D199" s="71"/>
      <c r="E199" s="71"/>
      <c r="F199" s="72"/>
      <c r="G199" s="16" t="s">
        <v>174</v>
      </c>
      <c r="H199" s="75"/>
      <c r="I199" s="5" t="s">
        <v>167</v>
      </c>
      <c r="J199" s="31">
        <f t="shared" si="49"/>
        <v>480</v>
      </c>
      <c r="K199" s="59">
        <f t="shared" si="48"/>
        <v>276.48</v>
      </c>
      <c r="L199" s="32">
        <v>576</v>
      </c>
    </row>
    <row r="200" spans="1:12" x14ac:dyDescent="0.25">
      <c r="A200" s="45"/>
      <c r="B200" s="44"/>
      <c r="C200" s="44"/>
      <c r="D200" s="44"/>
      <c r="E200" s="44"/>
      <c r="F200" s="44"/>
      <c r="G200" s="43"/>
      <c r="H200" s="46"/>
      <c r="I200" s="9"/>
      <c r="J200" s="33"/>
      <c r="K200" s="33"/>
      <c r="L200" s="34"/>
    </row>
    <row r="201" spans="1:12" x14ac:dyDescent="0.25">
      <c r="A201" s="86" t="s">
        <v>257</v>
      </c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</row>
    <row r="202" spans="1:12" x14ac:dyDescent="0.25">
      <c r="A202" s="90" t="s">
        <v>277</v>
      </c>
      <c r="B202" s="70" t="s">
        <v>278</v>
      </c>
      <c r="C202" s="71"/>
      <c r="D202" s="71"/>
      <c r="E202" s="71"/>
      <c r="F202" s="72"/>
      <c r="G202" s="48" t="s">
        <v>258</v>
      </c>
      <c r="H202" s="87"/>
      <c r="I202" s="5" t="s">
        <v>167</v>
      </c>
      <c r="J202" s="31">
        <f>L202/1.2</f>
        <v>30.375000000000004</v>
      </c>
      <c r="K202" s="59">
        <f>L202*(1-$H$4)</f>
        <v>14.580000000000002</v>
      </c>
      <c r="L202" s="32">
        <v>36.450000000000003</v>
      </c>
    </row>
    <row r="203" spans="1:12" x14ac:dyDescent="0.25">
      <c r="A203" s="90"/>
      <c r="B203" s="70" t="s">
        <v>279</v>
      </c>
      <c r="C203" s="71"/>
      <c r="D203" s="71"/>
      <c r="E203" s="71"/>
      <c r="F203" s="72"/>
      <c r="G203" s="48" t="s">
        <v>259</v>
      </c>
      <c r="H203" s="88"/>
      <c r="I203" s="5" t="s">
        <v>167</v>
      </c>
      <c r="J203" s="57">
        <f t="shared" ref="J203:J213" si="50">L203/1.2</f>
        <v>43.875</v>
      </c>
      <c r="K203" s="59">
        <f t="shared" ref="K203:K213" si="51">L203*(1-$H$4)</f>
        <v>21.060000000000002</v>
      </c>
      <c r="L203" s="32">
        <v>52.65</v>
      </c>
    </row>
    <row r="204" spans="1:12" x14ac:dyDescent="0.25">
      <c r="A204" s="90"/>
      <c r="B204" s="70" t="s">
        <v>280</v>
      </c>
      <c r="C204" s="71"/>
      <c r="D204" s="71"/>
      <c r="E204" s="71"/>
      <c r="F204" s="72"/>
      <c r="G204" s="48" t="s">
        <v>260</v>
      </c>
      <c r="H204" s="88"/>
      <c r="I204" s="5" t="s">
        <v>167</v>
      </c>
      <c r="J204" s="57">
        <f t="shared" si="50"/>
        <v>60.075000000000003</v>
      </c>
      <c r="K204" s="59">
        <f>L204*(1-$H$4)</f>
        <v>28.836000000000002</v>
      </c>
      <c r="L204" s="32">
        <v>72.09</v>
      </c>
    </row>
    <row r="205" spans="1:12" x14ac:dyDescent="0.25">
      <c r="A205" s="90"/>
      <c r="B205" s="70" t="s">
        <v>281</v>
      </c>
      <c r="C205" s="71"/>
      <c r="D205" s="71"/>
      <c r="E205" s="71"/>
      <c r="F205" s="72"/>
      <c r="G205" s="48" t="s">
        <v>261</v>
      </c>
      <c r="H205" s="89"/>
      <c r="I205" s="5" t="s">
        <v>167</v>
      </c>
      <c r="J205" s="63">
        <f t="shared" si="50"/>
        <v>64.125</v>
      </c>
      <c r="K205" s="59">
        <f t="shared" si="51"/>
        <v>30.78</v>
      </c>
      <c r="L205" s="32">
        <v>76.95</v>
      </c>
    </row>
    <row r="206" spans="1:12" x14ac:dyDescent="0.25">
      <c r="A206" s="90" t="s">
        <v>282</v>
      </c>
      <c r="B206" s="70" t="s">
        <v>278</v>
      </c>
      <c r="C206" s="71"/>
      <c r="D206" s="71"/>
      <c r="E206" s="71"/>
      <c r="F206" s="72"/>
      <c r="G206" s="48" t="s">
        <v>262</v>
      </c>
      <c r="H206" s="87"/>
      <c r="I206" s="5" t="s">
        <v>167</v>
      </c>
      <c r="J206" s="57">
        <f t="shared" si="50"/>
        <v>30.375000000000004</v>
      </c>
      <c r="K206" s="59">
        <f t="shared" si="51"/>
        <v>14.580000000000002</v>
      </c>
      <c r="L206" s="32">
        <v>36.450000000000003</v>
      </c>
    </row>
    <row r="207" spans="1:12" x14ac:dyDescent="0.25">
      <c r="A207" s="90"/>
      <c r="B207" s="70" t="s">
        <v>279</v>
      </c>
      <c r="C207" s="71"/>
      <c r="D207" s="71"/>
      <c r="E207" s="71"/>
      <c r="F207" s="72"/>
      <c r="G207" s="48" t="s">
        <v>265</v>
      </c>
      <c r="H207" s="88"/>
      <c r="I207" s="5" t="s">
        <v>167</v>
      </c>
      <c r="J207" s="57">
        <f t="shared" si="50"/>
        <v>43.875</v>
      </c>
      <c r="K207" s="59">
        <f t="shared" si="51"/>
        <v>21.060000000000002</v>
      </c>
      <c r="L207" s="32">
        <v>52.65</v>
      </c>
    </row>
    <row r="208" spans="1:12" x14ac:dyDescent="0.25">
      <c r="A208" s="90"/>
      <c r="B208" s="70" t="s">
        <v>280</v>
      </c>
      <c r="C208" s="71"/>
      <c r="D208" s="71"/>
      <c r="E208" s="71"/>
      <c r="F208" s="72"/>
      <c r="G208" s="48" t="s">
        <v>263</v>
      </c>
      <c r="H208" s="88"/>
      <c r="I208" s="5" t="s">
        <v>167</v>
      </c>
      <c r="J208" s="57">
        <f t="shared" si="50"/>
        <v>60.075000000000003</v>
      </c>
      <c r="K208" s="59">
        <f t="shared" si="51"/>
        <v>28.836000000000002</v>
      </c>
      <c r="L208" s="32">
        <v>72.09</v>
      </c>
    </row>
    <row r="209" spans="1:12" x14ac:dyDescent="0.25">
      <c r="A209" s="90"/>
      <c r="B209" s="70" t="s">
        <v>281</v>
      </c>
      <c r="C209" s="71"/>
      <c r="D209" s="71"/>
      <c r="E209" s="71"/>
      <c r="F209" s="72"/>
      <c r="G209" s="48" t="s">
        <v>264</v>
      </c>
      <c r="H209" s="89"/>
      <c r="I209" s="5" t="s">
        <v>167</v>
      </c>
      <c r="J209" s="63">
        <f t="shared" si="50"/>
        <v>64.125</v>
      </c>
      <c r="K209" s="59">
        <f t="shared" si="51"/>
        <v>30.78</v>
      </c>
      <c r="L209" s="32">
        <v>76.95</v>
      </c>
    </row>
    <row r="210" spans="1:12" x14ac:dyDescent="0.25">
      <c r="A210" s="90" t="s">
        <v>283</v>
      </c>
      <c r="B210" s="70" t="s">
        <v>278</v>
      </c>
      <c r="C210" s="71"/>
      <c r="D210" s="71"/>
      <c r="E210" s="71"/>
      <c r="F210" s="72"/>
      <c r="G210" s="48" t="s">
        <v>266</v>
      </c>
      <c r="H210" s="87"/>
      <c r="I210" s="5" t="s">
        <v>167</v>
      </c>
      <c r="J210" s="57">
        <f t="shared" si="50"/>
        <v>30.375000000000004</v>
      </c>
      <c r="K210" s="59">
        <f t="shared" si="51"/>
        <v>14.580000000000002</v>
      </c>
      <c r="L210" s="32">
        <v>36.450000000000003</v>
      </c>
    </row>
    <row r="211" spans="1:12" x14ac:dyDescent="0.25">
      <c r="A211" s="90"/>
      <c r="B211" s="70" t="s">
        <v>279</v>
      </c>
      <c r="C211" s="71"/>
      <c r="D211" s="71"/>
      <c r="E211" s="71"/>
      <c r="F211" s="72"/>
      <c r="G211" s="48" t="s">
        <v>267</v>
      </c>
      <c r="H211" s="88"/>
      <c r="I211" s="5" t="s">
        <v>167</v>
      </c>
      <c r="J211" s="57">
        <f t="shared" si="50"/>
        <v>43.875</v>
      </c>
      <c r="K211" s="59">
        <f t="shared" si="51"/>
        <v>21.060000000000002</v>
      </c>
      <c r="L211" s="32">
        <v>52.65</v>
      </c>
    </row>
    <row r="212" spans="1:12" x14ac:dyDescent="0.25">
      <c r="A212" s="90"/>
      <c r="B212" s="70" t="s">
        <v>280</v>
      </c>
      <c r="C212" s="71"/>
      <c r="D212" s="71"/>
      <c r="E212" s="71"/>
      <c r="F212" s="72"/>
      <c r="G212" s="48" t="s">
        <v>268</v>
      </c>
      <c r="H212" s="88"/>
      <c r="I212" s="5" t="s">
        <v>167</v>
      </c>
      <c r="J212" s="57">
        <f t="shared" si="50"/>
        <v>60.075000000000003</v>
      </c>
      <c r="K212" s="59">
        <f t="shared" si="51"/>
        <v>28.836000000000002</v>
      </c>
      <c r="L212" s="32">
        <v>72.09</v>
      </c>
    </row>
    <row r="213" spans="1:12" x14ac:dyDescent="0.25">
      <c r="A213" s="90"/>
      <c r="B213" s="70" t="s">
        <v>281</v>
      </c>
      <c r="C213" s="71"/>
      <c r="D213" s="71"/>
      <c r="E213" s="71"/>
      <c r="F213" s="72"/>
      <c r="G213" s="48" t="s">
        <v>269</v>
      </c>
      <c r="H213" s="89"/>
      <c r="I213" s="5" t="s">
        <v>167</v>
      </c>
      <c r="J213" s="63">
        <f t="shared" si="50"/>
        <v>64.125</v>
      </c>
      <c r="K213" s="59">
        <f t="shared" si="51"/>
        <v>30.78</v>
      </c>
      <c r="L213" s="32">
        <v>76.95</v>
      </c>
    </row>
    <row r="214" spans="1:12" s="10" customFormat="1" x14ac:dyDescent="0.25">
      <c r="A214" s="6"/>
      <c r="B214" s="7"/>
      <c r="C214" s="22"/>
      <c r="D214" s="22"/>
      <c r="E214" s="22"/>
      <c r="F214" s="8"/>
      <c r="G214" s="22"/>
      <c r="H214" s="9"/>
      <c r="I214" s="9"/>
      <c r="J214" s="33" t="str">
        <f t="shared" ref="J214" si="52">IF($L214&lt;&gt;0,ROUND(L214/1.2,2),"")</f>
        <v/>
      </c>
      <c r="K214" s="33"/>
      <c r="L214" s="34"/>
    </row>
    <row r="215" spans="1:12" x14ac:dyDescent="0.25">
      <c r="A215" s="67" t="s">
        <v>214</v>
      </c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9"/>
    </row>
    <row r="216" spans="1:12" ht="45" x14ac:dyDescent="0.25">
      <c r="A216" s="11" t="s">
        <v>289</v>
      </c>
      <c r="B216" s="14"/>
      <c r="C216" s="26"/>
      <c r="D216" s="26" t="s">
        <v>215</v>
      </c>
      <c r="E216" s="26"/>
      <c r="F216" s="13"/>
      <c r="G216" s="21" t="s">
        <v>227</v>
      </c>
      <c r="H216" s="73"/>
      <c r="I216" s="5" t="s">
        <v>5</v>
      </c>
      <c r="J216" s="31">
        <f>L216/1.2</f>
        <v>8262</v>
      </c>
      <c r="K216" s="59">
        <f>L216*(1-$H$4)</f>
        <v>3965.76</v>
      </c>
      <c r="L216" s="32">
        <v>9914.4</v>
      </c>
    </row>
    <row r="217" spans="1:12" ht="45" x14ac:dyDescent="0.25">
      <c r="A217" s="11" t="s">
        <v>290</v>
      </c>
      <c r="B217" s="14"/>
      <c r="C217" s="62"/>
      <c r="D217" s="62" t="s">
        <v>215</v>
      </c>
      <c r="E217" s="62"/>
      <c r="F217" s="13"/>
      <c r="G217" s="21" t="s">
        <v>246</v>
      </c>
      <c r="H217" s="74"/>
      <c r="I217" s="5" t="s">
        <v>5</v>
      </c>
      <c r="J217" s="63">
        <f>L217/1.2</f>
        <v>8262</v>
      </c>
      <c r="K217" s="59">
        <f>L217*(1-$H$4)</f>
        <v>3965.76</v>
      </c>
      <c r="L217" s="32">
        <v>9914.4</v>
      </c>
    </row>
    <row r="218" spans="1:12" ht="45" x14ac:dyDescent="0.25">
      <c r="A218" s="11" t="s">
        <v>291</v>
      </c>
      <c r="B218" s="14"/>
      <c r="C218" s="26"/>
      <c r="D218" s="26" t="s">
        <v>215</v>
      </c>
      <c r="E218" s="26"/>
      <c r="F218" s="13"/>
      <c r="G218" s="21" t="s">
        <v>246</v>
      </c>
      <c r="H218" s="75"/>
      <c r="I218" s="5" t="s">
        <v>5</v>
      </c>
      <c r="J218" s="31">
        <f>L218/1.2</f>
        <v>9655.2000000000007</v>
      </c>
      <c r="K218" s="59">
        <f t="shared" ref="K218" si="53">L218*(1-$H$4)</f>
        <v>4634.4960000000001</v>
      </c>
      <c r="L218" s="32">
        <v>11586.24</v>
      </c>
    </row>
    <row r="219" spans="1:12" x14ac:dyDescent="0.25">
      <c r="A219" s="52"/>
      <c r="B219" s="20"/>
      <c r="C219" s="47"/>
      <c r="D219" s="47"/>
      <c r="E219" s="47"/>
      <c r="G219" s="53"/>
      <c r="H219" s="47"/>
      <c r="I219" s="10"/>
      <c r="J219" s="54"/>
      <c r="K219" s="54"/>
      <c r="L219" s="55"/>
    </row>
    <row r="220" spans="1:12" x14ac:dyDescent="0.25">
      <c r="A220" s="90" t="s">
        <v>270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1:12" ht="96" customHeight="1" x14ac:dyDescent="0.25">
      <c r="A221" s="41" t="s">
        <v>271</v>
      </c>
      <c r="B221" s="70" t="s">
        <v>274</v>
      </c>
      <c r="C221" s="71"/>
      <c r="D221" s="71"/>
      <c r="E221" s="71"/>
      <c r="F221" s="72"/>
      <c r="G221" s="49" t="s">
        <v>272</v>
      </c>
      <c r="H221" s="48"/>
      <c r="I221" s="5"/>
      <c r="J221" s="91" t="s">
        <v>273</v>
      </c>
      <c r="K221" s="91"/>
      <c r="L221" s="91"/>
    </row>
    <row r="223" spans="1:12" x14ac:dyDescent="0.25">
      <c r="A223" s="67" t="s">
        <v>233</v>
      </c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9"/>
    </row>
    <row r="224" spans="1:12" ht="49.5" customHeight="1" x14ac:dyDescent="0.25">
      <c r="A224" s="11" t="s">
        <v>234</v>
      </c>
      <c r="B224" s="12"/>
      <c r="C224" s="35"/>
      <c r="D224" s="35" t="s">
        <v>235</v>
      </c>
      <c r="E224" s="35" t="str">
        <f t="shared" ref="E224:E226" si="54">IF(F224&lt;&gt;0,"x","")</f>
        <v/>
      </c>
      <c r="F224" s="13"/>
      <c r="G224" s="16" t="s">
        <v>236</v>
      </c>
      <c r="H224" s="5"/>
      <c r="I224" s="5" t="s">
        <v>5</v>
      </c>
      <c r="J224" s="32">
        <f>L224/1.2</f>
        <v>43530.074999999997</v>
      </c>
      <c r="K224" s="59">
        <f t="shared" ref="K224:K226" si="55">L224*(1-$H$4)</f>
        <v>20894.436000000002</v>
      </c>
      <c r="L224" s="32">
        <v>52236.09</v>
      </c>
    </row>
    <row r="225" spans="1:12" ht="49.5" customHeight="1" x14ac:dyDescent="0.25">
      <c r="A225" s="11" t="s">
        <v>237</v>
      </c>
      <c r="B225" s="12"/>
      <c r="C225" s="35"/>
      <c r="D225" s="35" t="s">
        <v>238</v>
      </c>
      <c r="E225" s="35" t="str">
        <f t="shared" si="54"/>
        <v/>
      </c>
      <c r="F225" s="13"/>
      <c r="G225" s="16" t="s">
        <v>239</v>
      </c>
      <c r="H225" s="5"/>
      <c r="I225" s="5" t="s">
        <v>5</v>
      </c>
      <c r="J225" s="32">
        <f t="shared" ref="J225:J226" si="56">L225/1.2</f>
        <v>19379.924999999999</v>
      </c>
      <c r="K225" s="59">
        <f t="shared" si="55"/>
        <v>9302.3639999999996</v>
      </c>
      <c r="L225" s="32">
        <v>23255.91</v>
      </c>
    </row>
    <row r="226" spans="1:12" ht="49.5" customHeight="1" x14ac:dyDescent="0.25">
      <c r="A226" s="11" t="s">
        <v>240</v>
      </c>
      <c r="B226" s="12"/>
      <c r="C226" s="35"/>
      <c r="D226" s="35" t="s">
        <v>235</v>
      </c>
      <c r="E226" s="35" t="str">
        <f t="shared" si="54"/>
        <v/>
      </c>
      <c r="F226" s="13"/>
      <c r="G226" s="16" t="s">
        <v>241</v>
      </c>
      <c r="H226" s="5"/>
      <c r="I226" s="5" t="s">
        <v>5</v>
      </c>
      <c r="J226" s="32">
        <f t="shared" si="56"/>
        <v>90042.3</v>
      </c>
      <c r="K226" s="59">
        <f t="shared" si="55"/>
        <v>43220.304000000004</v>
      </c>
      <c r="L226" s="32">
        <v>108050.76</v>
      </c>
    </row>
  </sheetData>
  <mergeCells count="104">
    <mergeCell ref="B208:F208"/>
    <mergeCell ref="B209:F209"/>
    <mergeCell ref="B210:F210"/>
    <mergeCell ref="B211:F211"/>
    <mergeCell ref="B202:F202"/>
    <mergeCell ref="B203:F203"/>
    <mergeCell ref="B204:F204"/>
    <mergeCell ref="B205:F205"/>
    <mergeCell ref="B206:F206"/>
    <mergeCell ref="A223:L223"/>
    <mergeCell ref="A191:L191"/>
    <mergeCell ref="A180:A182"/>
    <mergeCell ref="H180:H182"/>
    <mergeCell ref="A185:A188"/>
    <mergeCell ref="H185:H188"/>
    <mergeCell ref="A192:A195"/>
    <mergeCell ref="H216:H218"/>
    <mergeCell ref="H192:H199"/>
    <mergeCell ref="A215:L215"/>
    <mergeCell ref="A196:A199"/>
    <mergeCell ref="A201:L201"/>
    <mergeCell ref="H210:H213"/>
    <mergeCell ref="A210:A213"/>
    <mergeCell ref="A206:A209"/>
    <mergeCell ref="H206:H209"/>
    <mergeCell ref="A202:A205"/>
    <mergeCell ref="H202:H205"/>
    <mergeCell ref="A220:L220"/>
    <mergeCell ref="J221:L221"/>
    <mergeCell ref="B221:F221"/>
    <mergeCell ref="B212:F212"/>
    <mergeCell ref="B213:F213"/>
    <mergeCell ref="B207:F207"/>
    <mergeCell ref="A158:A160"/>
    <mergeCell ref="A140:A145"/>
    <mergeCell ref="H146:H152"/>
    <mergeCell ref="H140:H145"/>
    <mergeCell ref="A153:A157"/>
    <mergeCell ref="H153:H157"/>
    <mergeCell ref="H158:H160"/>
    <mergeCell ref="B195:F195"/>
    <mergeCell ref="B196:F196"/>
    <mergeCell ref="A162:A172"/>
    <mergeCell ref="A173:A179"/>
    <mergeCell ref="A184:L184"/>
    <mergeCell ref="H162:H170"/>
    <mergeCell ref="H171:H179"/>
    <mergeCell ref="A103:A105"/>
    <mergeCell ref="A78:A102"/>
    <mergeCell ref="H134:H139"/>
    <mergeCell ref="A146:A152"/>
    <mergeCell ref="A107:A110"/>
    <mergeCell ref="H111:H112"/>
    <mergeCell ref="A133:L133"/>
    <mergeCell ref="H125:H128"/>
    <mergeCell ref="H122:H124"/>
    <mergeCell ref="A121:L121"/>
    <mergeCell ref="H113:H119"/>
    <mergeCell ref="H129:H130"/>
    <mergeCell ref="A129:A130"/>
    <mergeCell ref="A125:A128"/>
    <mergeCell ref="A122:A124"/>
    <mergeCell ref="H107:H110"/>
    <mergeCell ref="A2:I3"/>
    <mergeCell ref="B7:F7"/>
    <mergeCell ref="A8:L8"/>
    <mergeCell ref="A30:L30"/>
    <mergeCell ref="H16:H18"/>
    <mergeCell ref="H19:H20"/>
    <mergeCell ref="H22:H23"/>
    <mergeCell ref="A22:A23"/>
    <mergeCell ref="C9:E9"/>
    <mergeCell ref="C10:E10"/>
    <mergeCell ref="A16:A18"/>
    <mergeCell ref="A19:A20"/>
    <mergeCell ref="A14:A15"/>
    <mergeCell ref="A4:G4"/>
    <mergeCell ref="A9:A11"/>
    <mergeCell ref="C11:E11"/>
    <mergeCell ref="A5:G5"/>
    <mergeCell ref="A36:L36"/>
    <mergeCell ref="B197:F197"/>
    <mergeCell ref="B198:F198"/>
    <mergeCell ref="B199:F199"/>
    <mergeCell ref="H73:H75"/>
    <mergeCell ref="H52:H59"/>
    <mergeCell ref="H70:H72"/>
    <mergeCell ref="H60:H64"/>
    <mergeCell ref="H103:H105"/>
    <mergeCell ref="H78:H102"/>
    <mergeCell ref="B192:F192"/>
    <mergeCell ref="B193:F193"/>
    <mergeCell ref="B194:F194"/>
    <mergeCell ref="A73:A75"/>
    <mergeCell ref="A70:A72"/>
    <mergeCell ref="A66:A69"/>
    <mergeCell ref="A60:A64"/>
    <mergeCell ref="A134:A139"/>
    <mergeCell ref="H45:H51"/>
    <mergeCell ref="H37:H44"/>
    <mergeCell ref="H66:H69"/>
    <mergeCell ref="A45:A51"/>
    <mergeCell ref="A37:A44"/>
    <mergeCell ref="A52:A59"/>
  </mergeCells>
  <phoneticPr fontId="0" type="noConversion"/>
  <hyperlinks>
    <hyperlink ref="A1:M6" r:id="rId1" display="Обновленный прайс"/>
  </hyperlinks>
  <printOptions horizontalCentered="1"/>
  <pageMargins left="0.19685039370078741" right="0.19685039370078741" top="0.19685039370078741" bottom="0.19685039370078741" header="0" footer="0"/>
  <pageSetup paperSize="9" scale="99" fitToHeight="0" orientation="portrait" r:id="rId2"/>
  <rowBreaks count="4" manualBreakCount="4">
    <brk id="29" max="16383" man="1"/>
    <brk id="72" max="10" man="1"/>
    <brk id="119" max="16383" man="1"/>
    <brk id="170" max="10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DSN</dc:creator>
  <cp:lastModifiedBy>Прокопьева Людмила Николаевна</cp:lastModifiedBy>
  <cp:lastPrinted>2022-04-18T11:38:30Z</cp:lastPrinted>
  <dcterms:created xsi:type="dcterms:W3CDTF">2019-12-28T06:31:23Z</dcterms:created>
  <dcterms:modified xsi:type="dcterms:W3CDTF">2022-06-10T12:35:56Z</dcterms:modified>
</cp:coreProperties>
</file>